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30" windowWidth="6135" windowHeight="4260" activeTab="0"/>
  </bookViews>
  <sheets>
    <sheet name="LyleFallsDailyFishCount" sheetId="1" r:id="rId1"/>
  </sheets>
  <definedNames/>
  <calcPr fullCalcOnLoad="1"/>
</workbook>
</file>

<file path=xl/comments1.xml><?xml version="1.0" encoding="utf-8"?>
<comments xmlns="http://schemas.openxmlformats.org/spreadsheetml/2006/main">
  <authors>
    <author>grayswg</author>
  </authors>
  <commentList>
    <comment ref="O2" authorId="0">
      <text>
        <r>
          <rPr>
            <b/>
            <sz val="8"/>
            <rFont val="Tahoma"/>
            <family val="0"/>
          </rPr>
          <t>STLHD Tangle Net Marks started Feb 2005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<sst xmlns="http://schemas.openxmlformats.org/spreadsheetml/2006/main" count="371" uniqueCount="174">
  <si>
    <t>Date</t>
  </si>
  <si>
    <t>Suckers</t>
  </si>
  <si>
    <t>Net Marks</t>
  </si>
  <si>
    <t>Wild</t>
  </si>
  <si>
    <t>Hatchery</t>
  </si>
  <si>
    <t xml:space="preserve">Wild </t>
  </si>
  <si>
    <t>Comments</t>
  </si>
  <si>
    <t>Coho</t>
  </si>
  <si>
    <t>Stage</t>
  </si>
  <si>
    <t>Velocity</t>
  </si>
  <si>
    <t>Min</t>
  </si>
  <si>
    <t>Max</t>
  </si>
  <si>
    <t>Ft.</t>
  </si>
  <si>
    <t>cfs</t>
  </si>
  <si>
    <t>Temp F</t>
  </si>
  <si>
    <t>Curnt</t>
  </si>
  <si>
    <t>STLHD Net Marks</t>
  </si>
  <si>
    <t>Tngle</t>
  </si>
  <si>
    <t>Gill</t>
  </si>
  <si>
    <t>Wedge</t>
  </si>
  <si>
    <t>ExcptSTLHD</t>
  </si>
  <si>
    <t>CH = Chinook, CO = Coho, HSH = Hatchery Steelhead, WSH = Wild Steelhead, BT= bull trout</t>
  </si>
  <si>
    <t xml:space="preserve">            Chinook Jacks</t>
  </si>
  <si>
    <t xml:space="preserve">              Chinook Adults</t>
  </si>
  <si>
    <t xml:space="preserve">               Steelhead </t>
  </si>
  <si>
    <t xml:space="preserve"> Lyle Fish Ladder Daily Fish Count 2006</t>
  </si>
  <si>
    <t>Jan Total</t>
  </si>
  <si>
    <t>Feb Total</t>
  </si>
  <si>
    <t>Trap still closed for repairs</t>
  </si>
  <si>
    <t>8590 cfs = ladder flooding</t>
  </si>
  <si>
    <t>6500 cfs = water over knife gate</t>
  </si>
  <si>
    <t>4850 cfs = water over raceway wall</t>
  </si>
  <si>
    <t>Saturday Trap not sampled</t>
  </si>
  <si>
    <t>Sunday Trap not sampled</t>
  </si>
  <si>
    <t>Today river to hi to work up fish closed trap</t>
  </si>
  <si>
    <t>Re-open trap today</t>
  </si>
  <si>
    <t>FT# 1145-48</t>
  </si>
  <si>
    <t xml:space="preserve">Fish this Month </t>
  </si>
  <si>
    <t>WSHD YTD</t>
  </si>
  <si>
    <t>HSHD YTD</t>
  </si>
  <si>
    <t>TotalSHD YTD</t>
  </si>
  <si>
    <t>Re-open Trap today</t>
  </si>
  <si>
    <t>Monday Trap not sampled Presidents Day</t>
  </si>
  <si>
    <t>Mar Total</t>
  </si>
  <si>
    <t>Apr Total</t>
  </si>
  <si>
    <t>May Total</t>
  </si>
  <si>
    <t>Jun Total</t>
  </si>
  <si>
    <t>Jul Total</t>
  </si>
  <si>
    <t>Aug Total</t>
  </si>
  <si>
    <t>Sep Total</t>
  </si>
  <si>
    <t>Oct Total</t>
  </si>
  <si>
    <t>Nov Total</t>
  </si>
  <si>
    <t>Dec Total</t>
  </si>
  <si>
    <t>Bennie found missing DNA vials form 2005 started using them</t>
  </si>
  <si>
    <t>FT# 1149-1152</t>
  </si>
  <si>
    <t>FT# 1153-1164</t>
  </si>
  <si>
    <t>FT# 1165-6</t>
  </si>
  <si>
    <t>FT# 1167-1170</t>
  </si>
  <si>
    <t>FT# 1171-2</t>
  </si>
  <si>
    <t>FT# 1173 - 1180</t>
  </si>
  <si>
    <t>FT# 1181 - 84</t>
  </si>
  <si>
    <t>FT# 1185 - 88</t>
  </si>
  <si>
    <t>FT# 1189 - 96</t>
  </si>
  <si>
    <t>FT# 1197 - 1200</t>
  </si>
  <si>
    <t>FT# 1201 - 1206</t>
  </si>
  <si>
    <t>FT# 1207 - 26</t>
  </si>
  <si>
    <t>FT# 1227 - 34</t>
  </si>
  <si>
    <t>FT# 1235 - 6</t>
  </si>
  <si>
    <t>FT# 1237 - 1244</t>
  </si>
  <si>
    <t>FT# 1245 - 1248</t>
  </si>
  <si>
    <t>FT# 1249 -1252</t>
  </si>
  <si>
    <t>FT# 1253 - 1274</t>
  </si>
  <si>
    <t>FT # 1281 - 86</t>
  </si>
  <si>
    <t>Trap not sampled</t>
  </si>
  <si>
    <t>FT # 1275 -6</t>
  </si>
  <si>
    <t>FT # 1277 - 80</t>
  </si>
  <si>
    <t>FT# 1287 - 1292</t>
  </si>
  <si>
    <t>FT# 1293 - 1300</t>
  </si>
  <si>
    <t>FT# 1301 - 1306</t>
  </si>
  <si>
    <t>FT# 1307 - 1310</t>
  </si>
  <si>
    <t>FT# 1311 - 1312</t>
  </si>
  <si>
    <t>FT# 1313 - 1318</t>
  </si>
  <si>
    <t>FT# 1319 - 1322</t>
  </si>
  <si>
    <t>FT# 1323 - 1330</t>
  </si>
  <si>
    <t>FT# 1331 - 1336</t>
  </si>
  <si>
    <t>FT# 1337 - 1342</t>
  </si>
  <si>
    <t xml:space="preserve">FT# 1343- 4 </t>
  </si>
  <si>
    <t>FT# 1345 - 6</t>
  </si>
  <si>
    <t>Water flowing over raceway wall</t>
  </si>
  <si>
    <t>FT# 1345 - 52</t>
  </si>
  <si>
    <t>FT# 1353 - 60</t>
  </si>
  <si>
    <t>FT# 1363 - 76, CH FT# 108 - 117</t>
  </si>
  <si>
    <t>FT# 1377 - 78, CH FT# 118 - 122</t>
  </si>
  <si>
    <t>FT# 1379 - 84, CH FT# 123 - 133</t>
  </si>
  <si>
    <t>FT# 1385 - 92, CH FT# 134 - 150</t>
  </si>
  <si>
    <t>FT# 1393 - 1402, CHFT# 151 - 158</t>
  </si>
  <si>
    <t>CH FT# 159 - 225</t>
  </si>
  <si>
    <t>FT# 1361 - 2, CH FT# 107</t>
  </si>
  <si>
    <t>Trap not sampled water too high free passage through trap</t>
  </si>
  <si>
    <t>Trap reopened</t>
  </si>
  <si>
    <t>Tuesday Trap not sampled</t>
  </si>
  <si>
    <t>FT # 1403 - 1426, CH FT# 226 - 248</t>
  </si>
  <si>
    <t>FT# 1427 - 1458, CH FT# 249 - 281</t>
  </si>
  <si>
    <t>FT# 1459 - 1498, CH FT# 282 - 317</t>
  </si>
  <si>
    <t xml:space="preserve">Monday Trap not sampled </t>
  </si>
  <si>
    <t>FT# 1499 - 1500, CH FT# 318 - 337</t>
  </si>
  <si>
    <t>CH FT# 338 - 384</t>
  </si>
  <si>
    <t>FT# 1501 - 1512, CH FT# 385 - 418</t>
  </si>
  <si>
    <t>FT# 419 - 426</t>
  </si>
  <si>
    <t>FT# 1513 - 1524, CH FT# 427 - 431</t>
  </si>
  <si>
    <t>FT# 1525 - 1544, CH FT # 432 - 455</t>
  </si>
  <si>
    <t>FT # 1545 - 1560, CH FT# 456 - 468</t>
  </si>
  <si>
    <t>FT# 1561 - 2, CH FT# 469 - 472</t>
  </si>
  <si>
    <t>FT# 1563 - 72, CH FT# 473 - 482</t>
  </si>
  <si>
    <t>FT# 1573 - 76, CH FT # 483</t>
  </si>
  <si>
    <t>FT# 1577 - 88, CH FT # 484 - 486</t>
  </si>
  <si>
    <t>FT# 1589 - 1602, CH FT # 487 - 490</t>
  </si>
  <si>
    <t>FT# 1603 - 06, CH FT# 491 - 494</t>
  </si>
  <si>
    <t>Trap not sampled 4th of July</t>
  </si>
  <si>
    <t>FT# 1621 - 1628, CH FT# 505 - 507</t>
  </si>
  <si>
    <t>FT# 1629 - 1634</t>
  </si>
  <si>
    <t>CH FT# 495 - 498</t>
  </si>
  <si>
    <t>Saturday Trap not sampled open for passage</t>
  </si>
  <si>
    <t>Sunday Trap not sampled open for passage</t>
  </si>
  <si>
    <t>Monday Trap not sampled open for passage</t>
  </si>
  <si>
    <t>Tuesday Trap not sampled open for passage</t>
  </si>
  <si>
    <t>Wednesday Trap not sampled open for passage</t>
  </si>
  <si>
    <t>FT# 1613 - 1620, CH FT# 504</t>
  </si>
  <si>
    <t>FT# 1635 - 1654</t>
  </si>
  <si>
    <t>FT# 1685 - 1692, CH FT# 509</t>
  </si>
  <si>
    <t>FT# 1655 - 1684, CH FT# 508</t>
  </si>
  <si>
    <t>FT # 1693 - 1710</t>
  </si>
  <si>
    <t>Thursday Trap not sampled open for passage</t>
  </si>
  <si>
    <t>FT# 1711 - 1720 , CH FT# 510</t>
  </si>
  <si>
    <t>Monday Labor Day Trap not sampled open for passage</t>
  </si>
  <si>
    <t>FT# 1721 - 1730</t>
  </si>
  <si>
    <t>FT # 1731 - 1734</t>
  </si>
  <si>
    <t>FT # 1735 - 1736</t>
  </si>
  <si>
    <t>Friday Trap not sampled open for passage</t>
  </si>
  <si>
    <t>FT# 1737 - 1744</t>
  </si>
  <si>
    <t>FT# 1745 - 1752</t>
  </si>
  <si>
    <t>FT# 1753 - 1760</t>
  </si>
  <si>
    <t>FT# 1763 - 1774, CH FT# 039 - 041</t>
  </si>
  <si>
    <t>CH FT # 042</t>
  </si>
  <si>
    <t>FT# 1607 - 1612,CH FT# 499 - 503</t>
  </si>
  <si>
    <t>FT# 1775 - 1788, CH FT# 43</t>
  </si>
  <si>
    <t>FT# 1811-1818</t>
  </si>
  <si>
    <t>FT# 1795 - 1806, CH FT# 44 - 45, CO FT# 115</t>
  </si>
  <si>
    <t>FT# 1807 - 1810</t>
  </si>
  <si>
    <t xml:space="preserve">Saturday Trap not sampled </t>
  </si>
  <si>
    <t xml:space="preserve">Sunday Trap not sampled </t>
  </si>
  <si>
    <t xml:space="preserve">Thursday Trap not sampled </t>
  </si>
  <si>
    <t>FT# 1819 - 1822</t>
  </si>
  <si>
    <t>FT# 1823 - 1826, CH FT# 46 - 51 No # 50 FT, CO FT# 116 - 121</t>
  </si>
  <si>
    <t>Put boards in at mouth of ladder, CO FT# 126 - 129</t>
  </si>
  <si>
    <t>Took boards out</t>
  </si>
  <si>
    <t>CO FT# 130 - 134</t>
  </si>
  <si>
    <t>FT# 1829 - 30, CO FT# 135 - 136</t>
  </si>
  <si>
    <t>FT# 1831- 2, CO FT# 137 - 138</t>
  </si>
  <si>
    <t>FT# 1827-8, CO FT# 122 - 125 # 123 Bad</t>
  </si>
  <si>
    <t>Yr Totals</t>
  </si>
  <si>
    <t>TOTAL FISH HANDLED THIS YEAR</t>
  </si>
  <si>
    <t>Trap pickets broken by leaves and high water</t>
  </si>
  <si>
    <t>Yellow STHD FT# 1145 - 1832 , Orange CH FT# 0107-510, Pink CH FT#  039 - 51, White CO FT# 115 - 138</t>
  </si>
  <si>
    <t xml:space="preserve">Saturday Trap not sampled, open for passage </t>
  </si>
  <si>
    <t>Tuesday Trap not sampled, closed for passage</t>
  </si>
  <si>
    <t>Sunday Trap not sampled, open for passage</t>
  </si>
  <si>
    <t>Monday Trap not sampled Memorial Day, open for passage</t>
  </si>
  <si>
    <t xml:space="preserve">Monday Trap not sampled, closed for passage </t>
  </si>
  <si>
    <t xml:space="preserve">Monday Trap not sampled, open for passage </t>
  </si>
  <si>
    <t>Thursday Trap not sampled, trap out of operation broke again</t>
  </si>
  <si>
    <t>Trap out of operation</t>
  </si>
  <si>
    <t xml:space="preserve">Trap put back into operation </t>
  </si>
  <si>
    <t>Trap out of operation, full of silt from high water, pickets compromised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</si>
</sst>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m/d"/>
    <numFmt numFmtId="170" formatCode="m/d/yyyy"/>
    <numFmt numFmtId="171" formatCode="d\-mmm"/>
    <numFmt numFmtId="172" formatCode="d\-mmm\-yy"/>
  </numFmts>
  <fonts count="9">
    <font>
      <sz val="10"/>
      <name val="Arial"/>
      <family val="0"/>
    </font>
    <font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24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2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171" fontId="3" fillId="0" borderId="0" xfId="0" applyNumberFormat="1" applyFont="1" applyAlignment="1">
      <alignment horizontal="center"/>
    </xf>
    <xf numFmtId="171" fontId="2" fillId="0" borderId="0" xfId="0" applyNumberFormat="1" applyFont="1" applyAlignment="1">
      <alignment/>
    </xf>
    <xf numFmtId="171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14"/>
  <sheetViews>
    <sheetView tabSelected="1" workbookViewId="0" topLeftCell="A1">
      <pane ySplit="3" topLeftCell="BM4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7.8515625" style="15" bestFit="1" customWidth="1"/>
    <col min="2" max="2" width="5.7109375" style="9" bestFit="1" customWidth="1"/>
    <col min="3" max="4" width="6.140625" style="9" bestFit="1" customWidth="1"/>
    <col min="5" max="5" width="4.8515625" style="9" bestFit="1" customWidth="1"/>
    <col min="6" max="6" width="6.421875" style="9" bestFit="1" customWidth="1"/>
    <col min="7" max="7" width="7.00390625" style="5" customWidth="1"/>
    <col min="8" max="8" width="6.57421875" style="5" bestFit="1" customWidth="1"/>
    <col min="9" max="9" width="6.421875" style="5" customWidth="1"/>
    <col min="10" max="10" width="6.57421875" style="5" bestFit="1" customWidth="1"/>
    <col min="11" max="11" width="6.8515625" style="5" customWidth="1"/>
    <col min="12" max="12" width="6.57421875" style="5" bestFit="1" customWidth="1"/>
    <col min="13" max="13" width="4.421875" style="5" bestFit="1" customWidth="1"/>
    <col min="14" max="14" width="6.28125" style="5" bestFit="1" customWidth="1"/>
    <col min="15" max="15" width="4.28125" style="5" bestFit="1" customWidth="1"/>
    <col min="16" max="16" width="2.8515625" style="5" bestFit="1" customWidth="1"/>
    <col min="17" max="17" width="5.28125" style="5" bestFit="1" customWidth="1"/>
    <col min="18" max="18" width="7.7109375" style="5" bestFit="1" customWidth="1"/>
    <col min="19" max="19" width="6.7109375" style="3" customWidth="1"/>
    <col min="20" max="21" width="8.8515625" style="1" customWidth="1"/>
    <col min="22" max="22" width="10.8515625" style="1" customWidth="1"/>
    <col min="23" max="23" width="9.140625" style="5" customWidth="1"/>
    <col min="24" max="24" width="9.57421875" style="1" customWidth="1"/>
    <col min="25" max="25" width="9.140625" style="5" customWidth="1"/>
    <col min="26" max="26" width="12.421875" style="1" customWidth="1"/>
    <col min="27" max="27" width="9.140625" style="5" customWidth="1"/>
    <col min="28" max="16384" width="8.8515625" style="1" customWidth="1"/>
  </cols>
  <sheetData>
    <row r="1" spans="1:18" ht="30">
      <c r="A1" s="18" t="s">
        <v>25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P1" s="4"/>
      <c r="Q1" s="4"/>
      <c r="R1" s="7"/>
    </row>
    <row r="2" spans="1:26" ht="11.25">
      <c r="A2" s="14" t="s">
        <v>0</v>
      </c>
      <c r="B2" s="8" t="s">
        <v>14</v>
      </c>
      <c r="C2" s="8" t="s">
        <v>14</v>
      </c>
      <c r="D2" s="8" t="s">
        <v>14</v>
      </c>
      <c r="E2" s="8" t="s">
        <v>8</v>
      </c>
      <c r="F2" s="8" t="s">
        <v>9</v>
      </c>
      <c r="G2" s="4" t="s">
        <v>22</v>
      </c>
      <c r="I2" s="4" t="s">
        <v>23</v>
      </c>
      <c r="K2" s="4" t="s">
        <v>24</v>
      </c>
      <c r="M2" s="4" t="s">
        <v>7</v>
      </c>
      <c r="N2" s="4" t="s">
        <v>1</v>
      </c>
      <c r="O2" s="17" t="s">
        <v>16</v>
      </c>
      <c r="P2" s="17"/>
      <c r="Q2" s="17"/>
      <c r="R2" s="4" t="s">
        <v>2</v>
      </c>
      <c r="S2" s="17" t="s">
        <v>6</v>
      </c>
      <c r="T2" s="17"/>
      <c r="U2" s="17"/>
      <c r="V2" s="17"/>
      <c r="W2" s="17"/>
      <c r="X2" s="17"/>
      <c r="Y2" s="17"/>
      <c r="Z2" s="17"/>
    </row>
    <row r="3" spans="2:19" ht="11.25">
      <c r="B3" s="9" t="s">
        <v>15</v>
      </c>
      <c r="C3" s="9" t="s">
        <v>10</v>
      </c>
      <c r="D3" s="9" t="s">
        <v>11</v>
      </c>
      <c r="E3" s="9" t="s">
        <v>12</v>
      </c>
      <c r="F3" s="9" t="s">
        <v>13</v>
      </c>
      <c r="G3" s="5" t="s">
        <v>3</v>
      </c>
      <c r="H3" s="5" t="s">
        <v>4</v>
      </c>
      <c r="I3" s="5" t="s">
        <v>3</v>
      </c>
      <c r="J3" s="5" t="s">
        <v>4</v>
      </c>
      <c r="K3" s="5" t="s">
        <v>5</v>
      </c>
      <c r="L3" s="5" t="s">
        <v>4</v>
      </c>
      <c r="O3" s="5" t="s">
        <v>17</v>
      </c>
      <c r="P3" s="5" t="s">
        <v>18</v>
      </c>
      <c r="Q3" s="5" t="s">
        <v>19</v>
      </c>
      <c r="R3" s="12" t="s">
        <v>20</v>
      </c>
      <c r="S3" s="10" t="s">
        <v>21</v>
      </c>
    </row>
    <row r="4" spans="1:19" ht="11.25">
      <c r="A4" s="16">
        <v>38718</v>
      </c>
      <c r="E4" s="9">
        <v>7.25</v>
      </c>
      <c r="F4" s="9">
        <v>4830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  <c r="S4" s="3" t="s">
        <v>28</v>
      </c>
    </row>
    <row r="5" spans="1:20" ht="11.25">
      <c r="A5" s="16">
        <v>38719</v>
      </c>
      <c r="E5" s="9">
        <v>6.49</v>
      </c>
      <c r="F5" s="9">
        <v>3630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S5" s="3" t="s">
        <v>163</v>
      </c>
      <c r="T5" s="2"/>
    </row>
    <row r="6" spans="1:14" ht="11.25">
      <c r="A6" s="16">
        <v>38720</v>
      </c>
      <c r="E6" s="9">
        <v>5.96</v>
      </c>
      <c r="F6" s="9">
        <v>2910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</row>
    <row r="7" spans="1:14" ht="11.25">
      <c r="A7" s="16">
        <v>38721</v>
      </c>
      <c r="E7" s="9">
        <v>5.78</v>
      </c>
      <c r="F7" s="9">
        <v>2660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</row>
    <row r="8" spans="1:14" ht="11.25">
      <c r="A8" s="16">
        <v>38722</v>
      </c>
      <c r="E8" s="9">
        <v>5.51</v>
      </c>
      <c r="F8" s="9">
        <v>2300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</row>
    <row r="9" spans="1:14" ht="11.25">
      <c r="A9" s="16">
        <v>38723</v>
      </c>
      <c r="E9" s="9">
        <v>5.35</v>
      </c>
      <c r="F9" s="9">
        <v>2100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</row>
    <row r="10" spans="1:14" ht="11.25">
      <c r="A10" s="16">
        <v>38724</v>
      </c>
      <c r="E10" s="9">
        <v>5.86</v>
      </c>
      <c r="F10" s="9">
        <v>2770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</row>
    <row r="11" spans="1:14" ht="11.25">
      <c r="A11" s="16">
        <v>38725</v>
      </c>
      <c r="E11" s="9">
        <v>5.88</v>
      </c>
      <c r="F11" s="9">
        <v>2800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</row>
    <row r="12" spans="1:14" ht="11.25">
      <c r="A12" s="16">
        <v>38726</v>
      </c>
      <c r="E12" s="9">
        <v>5.74</v>
      </c>
      <c r="F12" s="9">
        <v>2600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</row>
    <row r="13" spans="1:14" ht="11.25">
      <c r="A13" s="16">
        <v>38727</v>
      </c>
      <c r="E13" s="9">
        <v>7.89</v>
      </c>
      <c r="F13" s="9">
        <v>6020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</row>
    <row r="14" spans="1:19" ht="11.25">
      <c r="A14" s="16">
        <v>38728</v>
      </c>
      <c r="E14" s="9">
        <v>9.82</v>
      </c>
      <c r="F14" s="9">
        <v>10700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S14" s="3" t="s">
        <v>29</v>
      </c>
    </row>
    <row r="15" spans="1:14" ht="11.25">
      <c r="A15" s="16">
        <v>38729</v>
      </c>
      <c r="E15" s="9">
        <v>8.59</v>
      </c>
      <c r="F15" s="9">
        <v>7500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</row>
    <row r="16" spans="1:14" ht="11.25">
      <c r="A16" s="16">
        <v>38730</v>
      </c>
      <c r="E16" s="9">
        <v>8.59</v>
      </c>
      <c r="F16" s="9">
        <v>7500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</row>
    <row r="17" spans="1:19" ht="11.25">
      <c r="A17" s="16">
        <v>38731</v>
      </c>
      <c r="E17" s="9">
        <v>8.22</v>
      </c>
      <c r="F17" s="9">
        <v>6680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S17" s="3" t="s">
        <v>30</v>
      </c>
    </row>
    <row r="18" spans="1:14" ht="11.25">
      <c r="A18" s="16">
        <v>38732</v>
      </c>
      <c r="E18" s="9">
        <v>7.48</v>
      </c>
      <c r="F18" s="9">
        <v>5250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</row>
    <row r="19" spans="1:14" ht="11.25">
      <c r="A19" s="16">
        <v>38733</v>
      </c>
      <c r="E19" s="9">
        <v>6.97</v>
      </c>
      <c r="F19" s="9">
        <v>4360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</row>
    <row r="20" spans="1:14" ht="11.25">
      <c r="A20" s="16">
        <v>38734</v>
      </c>
      <c r="E20" s="9">
        <v>7.71</v>
      </c>
      <c r="F20" s="9">
        <v>5660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</row>
    <row r="21" spans="1:14" ht="11.25">
      <c r="A21" s="16">
        <v>38735</v>
      </c>
      <c r="E21" s="9">
        <v>7.67</v>
      </c>
      <c r="F21" s="9">
        <v>5580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</row>
    <row r="22" spans="1:19" ht="11.25">
      <c r="A22" s="16">
        <v>38736</v>
      </c>
      <c r="E22" s="9">
        <v>7.12</v>
      </c>
      <c r="F22" s="9">
        <v>4610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S22" s="3" t="s">
        <v>31</v>
      </c>
    </row>
    <row r="23" spans="1:14" ht="11.25">
      <c r="A23" s="16">
        <v>38737</v>
      </c>
      <c r="E23" s="9">
        <v>6.91</v>
      </c>
      <c r="F23" s="9">
        <v>4260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</row>
    <row r="24" spans="1:14" ht="11.25">
      <c r="A24" s="16">
        <v>38738</v>
      </c>
      <c r="E24" s="9">
        <v>6.69</v>
      </c>
      <c r="F24" s="9">
        <v>3930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</row>
    <row r="25" spans="1:14" ht="11.25">
      <c r="A25" s="16">
        <v>38739</v>
      </c>
      <c r="E25" s="9">
        <v>6.43</v>
      </c>
      <c r="F25" s="9">
        <v>3540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</row>
    <row r="26" spans="1:14" ht="11.25">
      <c r="A26" s="16">
        <v>38740</v>
      </c>
      <c r="E26" s="11">
        <v>6.2</v>
      </c>
      <c r="F26" s="9">
        <v>3230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</row>
    <row r="27" spans="1:27" ht="11.25">
      <c r="A27" s="16">
        <v>38741</v>
      </c>
      <c r="E27" s="9">
        <v>6.02</v>
      </c>
      <c r="F27" s="9">
        <v>2990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S27" s="3" t="s">
        <v>35</v>
      </c>
      <c r="T27" s="2"/>
      <c r="V27" s="2"/>
      <c r="W27" s="4"/>
      <c r="X27" s="2"/>
      <c r="Y27" s="4"/>
      <c r="Z27" s="2"/>
      <c r="AA27" s="4"/>
    </row>
    <row r="28" spans="1:19" ht="11.25">
      <c r="A28" s="16">
        <v>38742</v>
      </c>
      <c r="E28" s="9">
        <v>5.89</v>
      </c>
      <c r="F28" s="9">
        <v>2810</v>
      </c>
      <c r="G28" s="5">
        <v>0</v>
      </c>
      <c r="H28" s="5">
        <v>0</v>
      </c>
      <c r="I28" s="5">
        <v>0</v>
      </c>
      <c r="J28" s="5">
        <v>0</v>
      </c>
      <c r="K28" s="5">
        <v>10</v>
      </c>
      <c r="L28" s="5">
        <v>2</v>
      </c>
      <c r="M28" s="5">
        <v>0</v>
      </c>
      <c r="N28" s="5">
        <v>0</v>
      </c>
      <c r="S28" s="3" t="s">
        <v>36</v>
      </c>
    </row>
    <row r="29" spans="1:14" ht="11.25">
      <c r="A29" s="16">
        <v>38743</v>
      </c>
      <c r="E29" s="9">
        <v>5.75</v>
      </c>
      <c r="F29" s="9">
        <v>2610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</row>
    <row r="30" spans="1:14" ht="11.25">
      <c r="A30" s="16">
        <v>38744</v>
      </c>
      <c r="E30" s="9">
        <v>5.67</v>
      </c>
      <c r="F30" s="9">
        <v>2510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</row>
    <row r="31" spans="1:19" ht="11.25">
      <c r="A31" s="16">
        <v>38745</v>
      </c>
      <c r="E31" s="11">
        <v>5.8</v>
      </c>
      <c r="F31" s="9">
        <v>2680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S31" s="3" t="s">
        <v>32</v>
      </c>
    </row>
    <row r="32" spans="1:19" ht="11.25">
      <c r="A32" s="16">
        <v>38746</v>
      </c>
      <c r="E32" s="9">
        <v>6.07</v>
      </c>
      <c r="F32" s="9">
        <v>3060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S32" s="3" t="s">
        <v>33</v>
      </c>
    </row>
    <row r="33" spans="1:19" ht="11.25">
      <c r="A33" s="16">
        <v>38747</v>
      </c>
      <c r="E33" s="9">
        <v>6.88</v>
      </c>
      <c r="F33" s="9">
        <v>4230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S33" s="3" t="s">
        <v>34</v>
      </c>
    </row>
    <row r="34" spans="1:14" ht="11.25">
      <c r="A34" s="16">
        <v>38748</v>
      </c>
      <c r="E34" s="9">
        <v>7.29</v>
      </c>
      <c r="F34" s="9">
        <v>4900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</row>
    <row r="35" spans="1:27" ht="11.25">
      <c r="A35" s="14" t="s">
        <v>26</v>
      </c>
      <c r="G35" s="4">
        <f>SUM(G4:G34)</f>
        <v>0</v>
      </c>
      <c r="H35" s="4">
        <f>SUM(H4:H34)</f>
        <v>0</v>
      </c>
      <c r="I35" s="4">
        <f>SUM(G35:H35)</f>
        <v>0</v>
      </c>
      <c r="J35" s="4">
        <f>SUM(J4:J34)</f>
        <v>0</v>
      </c>
      <c r="K35" s="4">
        <f>SUM(K4:K34)</f>
        <v>10</v>
      </c>
      <c r="L35" s="4">
        <f>SUM(L4:L34)</f>
        <v>2</v>
      </c>
      <c r="M35" s="4">
        <f>SUM(M4:M34)</f>
        <v>0</v>
      </c>
      <c r="N35" s="4">
        <f>SUM(N4:N34)</f>
        <v>0</v>
      </c>
      <c r="R35" s="4"/>
      <c r="S35" s="4">
        <f>SUM(G35:M35)</f>
        <v>12</v>
      </c>
      <c r="T35" s="2" t="s">
        <v>37</v>
      </c>
      <c r="V35" s="4" t="s">
        <v>38</v>
      </c>
      <c r="W35" s="4">
        <f>SUM(K35)</f>
        <v>10</v>
      </c>
      <c r="X35" s="4" t="s">
        <v>39</v>
      </c>
      <c r="Y35" s="4">
        <f>SUM(L35)</f>
        <v>2</v>
      </c>
      <c r="Z35" s="4" t="s">
        <v>40</v>
      </c>
      <c r="AA35" s="4">
        <f>SUM(W35:Y35)</f>
        <v>12</v>
      </c>
    </row>
    <row r="36" spans="1:14" ht="11.25">
      <c r="A36" s="16">
        <v>38749</v>
      </c>
      <c r="E36" s="9">
        <v>7.35</v>
      </c>
      <c r="F36" s="9">
        <v>4990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</row>
    <row r="37" spans="1:14" ht="11.25">
      <c r="A37" s="16">
        <v>38750</v>
      </c>
      <c r="E37" s="11">
        <v>7.4</v>
      </c>
      <c r="F37" s="9">
        <v>5100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</row>
    <row r="38" spans="1:14" ht="11.25">
      <c r="A38" s="16">
        <v>38751</v>
      </c>
      <c r="E38" s="9">
        <v>7.37</v>
      </c>
      <c r="F38" s="9">
        <v>5050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</row>
    <row r="39" spans="1:19" ht="11.25">
      <c r="A39" s="16">
        <v>38752</v>
      </c>
      <c r="E39" s="9">
        <v>7.33</v>
      </c>
      <c r="F39" s="9">
        <v>4970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S39" s="3" t="s">
        <v>32</v>
      </c>
    </row>
    <row r="40" spans="1:19" ht="11.25">
      <c r="A40" s="16">
        <v>38753</v>
      </c>
      <c r="E40" s="11">
        <v>7.2</v>
      </c>
      <c r="F40" s="9">
        <v>4750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S40" s="3" t="s">
        <v>33</v>
      </c>
    </row>
    <row r="41" spans="1:14" ht="11.25">
      <c r="A41" s="16">
        <v>38754</v>
      </c>
      <c r="E41" s="9">
        <v>6.82</v>
      </c>
      <c r="F41" s="9">
        <v>4130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</row>
    <row r="42" spans="1:19" ht="11.25">
      <c r="A42" s="16">
        <v>38755</v>
      </c>
      <c r="E42" s="9">
        <v>6.52</v>
      </c>
      <c r="F42" s="9">
        <v>3670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S42" s="3" t="s">
        <v>41</v>
      </c>
    </row>
    <row r="43" spans="1:14" ht="11.25">
      <c r="A43" s="16">
        <v>38756</v>
      </c>
      <c r="E43" s="9">
        <v>6.32</v>
      </c>
      <c r="F43" s="9">
        <v>3380</v>
      </c>
      <c r="G43" s="5">
        <v>0</v>
      </c>
      <c r="H43" s="5">
        <v>0</v>
      </c>
      <c r="I43" s="5">
        <v>0</v>
      </c>
      <c r="J43" s="5">
        <v>0</v>
      </c>
      <c r="K43" s="5">
        <v>1</v>
      </c>
      <c r="L43" s="5">
        <v>0</v>
      </c>
      <c r="M43" s="5">
        <v>0</v>
      </c>
      <c r="N43" s="5">
        <v>0</v>
      </c>
    </row>
    <row r="44" spans="1:14" ht="11.25">
      <c r="A44" s="16">
        <v>38757</v>
      </c>
      <c r="E44" s="9">
        <v>6.14</v>
      </c>
      <c r="F44" s="9">
        <v>3150</v>
      </c>
      <c r="G44" s="5">
        <v>0</v>
      </c>
      <c r="H44" s="5">
        <v>0</v>
      </c>
      <c r="I44" s="5">
        <v>0</v>
      </c>
      <c r="J44" s="5">
        <v>0</v>
      </c>
      <c r="K44" s="5">
        <v>5</v>
      </c>
      <c r="L44" s="5">
        <v>0</v>
      </c>
      <c r="M44" s="5">
        <v>0</v>
      </c>
      <c r="N44" s="5">
        <v>0</v>
      </c>
    </row>
    <row r="45" spans="1:14" ht="11.25">
      <c r="A45" s="16">
        <v>38758</v>
      </c>
      <c r="B45" s="9">
        <v>37</v>
      </c>
      <c r="C45" s="9">
        <v>35</v>
      </c>
      <c r="D45" s="9">
        <v>42</v>
      </c>
      <c r="E45" s="9">
        <v>5.95</v>
      </c>
      <c r="F45" s="9">
        <v>2900</v>
      </c>
      <c r="G45" s="5">
        <v>0</v>
      </c>
      <c r="H45" s="5">
        <v>0</v>
      </c>
      <c r="I45" s="5">
        <v>0</v>
      </c>
      <c r="J45" s="5">
        <v>0</v>
      </c>
      <c r="K45" s="5">
        <v>6</v>
      </c>
      <c r="L45" s="5">
        <v>0</v>
      </c>
      <c r="M45" s="5">
        <v>0</v>
      </c>
      <c r="N45" s="5">
        <v>0</v>
      </c>
    </row>
    <row r="46" spans="1:19" ht="11.25">
      <c r="A46" s="16">
        <v>38759</v>
      </c>
      <c r="E46" s="11">
        <v>5.8</v>
      </c>
      <c r="F46" s="9">
        <v>2680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S46" s="3" t="s">
        <v>32</v>
      </c>
    </row>
    <row r="47" spans="1:19" ht="11.25">
      <c r="A47" s="16">
        <v>38760</v>
      </c>
      <c r="E47" s="9">
        <v>5.68</v>
      </c>
      <c r="F47" s="9">
        <v>2510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S47" s="3" t="s">
        <v>33</v>
      </c>
    </row>
    <row r="48" spans="1:14" ht="11.25">
      <c r="A48" s="16">
        <v>38761</v>
      </c>
      <c r="B48" s="9">
        <v>39</v>
      </c>
      <c r="C48" s="9">
        <v>35</v>
      </c>
      <c r="D48" s="9">
        <v>44</v>
      </c>
      <c r="E48" s="9">
        <v>5.57</v>
      </c>
      <c r="F48" s="9">
        <v>2380</v>
      </c>
      <c r="G48" s="5">
        <v>0</v>
      </c>
      <c r="H48" s="5">
        <v>0</v>
      </c>
      <c r="I48" s="5">
        <v>0</v>
      </c>
      <c r="J48" s="5">
        <v>0</v>
      </c>
      <c r="K48" s="5">
        <v>3</v>
      </c>
      <c r="L48" s="5">
        <v>0</v>
      </c>
      <c r="M48" s="5">
        <v>0</v>
      </c>
      <c r="N48" s="5">
        <v>0</v>
      </c>
    </row>
    <row r="49" spans="1:14" ht="11.25">
      <c r="A49" s="16">
        <v>38762</v>
      </c>
      <c r="B49" s="9">
        <v>40</v>
      </c>
      <c r="C49" s="9">
        <v>35</v>
      </c>
      <c r="D49" s="9">
        <v>44</v>
      </c>
      <c r="E49" s="9">
        <v>5.48</v>
      </c>
      <c r="F49" s="9">
        <v>2260</v>
      </c>
      <c r="G49" s="5">
        <v>0</v>
      </c>
      <c r="H49" s="5">
        <v>0</v>
      </c>
      <c r="I49" s="5">
        <v>0</v>
      </c>
      <c r="J49" s="5">
        <v>0</v>
      </c>
      <c r="K49" s="5">
        <v>3</v>
      </c>
      <c r="L49" s="5">
        <v>0</v>
      </c>
      <c r="M49" s="5">
        <v>0</v>
      </c>
      <c r="N49" s="5">
        <v>0</v>
      </c>
    </row>
    <row r="50" spans="1:19" ht="11.25">
      <c r="A50" s="16">
        <v>38763</v>
      </c>
      <c r="B50" s="9">
        <v>37</v>
      </c>
      <c r="C50" s="9">
        <v>27</v>
      </c>
      <c r="D50" s="9">
        <v>44</v>
      </c>
      <c r="E50" s="9">
        <v>5.38</v>
      </c>
      <c r="F50" s="9">
        <v>2140</v>
      </c>
      <c r="G50" s="5">
        <v>0</v>
      </c>
      <c r="H50" s="5">
        <v>0</v>
      </c>
      <c r="I50" s="5">
        <v>0</v>
      </c>
      <c r="J50" s="5">
        <v>0</v>
      </c>
      <c r="K50" s="5">
        <v>3</v>
      </c>
      <c r="L50" s="5">
        <v>0</v>
      </c>
      <c r="M50" s="5">
        <v>0</v>
      </c>
      <c r="N50" s="5">
        <v>0</v>
      </c>
      <c r="S50" s="3" t="s">
        <v>53</v>
      </c>
    </row>
    <row r="51" spans="1:14" ht="11.25">
      <c r="A51" s="16">
        <v>38764</v>
      </c>
      <c r="B51" s="9">
        <v>36</v>
      </c>
      <c r="C51" s="9">
        <v>27</v>
      </c>
      <c r="D51" s="9">
        <v>44</v>
      </c>
      <c r="E51" s="9">
        <v>5.27</v>
      </c>
      <c r="F51" s="9">
        <v>2010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</row>
    <row r="52" spans="1:14" ht="11.25">
      <c r="A52" s="16">
        <v>38765</v>
      </c>
      <c r="B52" s="9">
        <v>35</v>
      </c>
      <c r="C52" s="9">
        <v>27</v>
      </c>
      <c r="D52" s="9">
        <v>44</v>
      </c>
      <c r="E52" s="9">
        <v>5.16</v>
      </c>
      <c r="F52" s="9">
        <v>1880</v>
      </c>
      <c r="G52" s="5">
        <v>0</v>
      </c>
      <c r="H52" s="5">
        <v>0</v>
      </c>
      <c r="I52" s="5">
        <v>0</v>
      </c>
      <c r="J52" s="5">
        <v>0</v>
      </c>
      <c r="K52" s="5">
        <v>1</v>
      </c>
      <c r="L52" s="5">
        <v>0</v>
      </c>
      <c r="M52" s="5">
        <v>0</v>
      </c>
      <c r="N52" s="5">
        <v>0</v>
      </c>
    </row>
    <row r="53" spans="1:19" ht="11.25">
      <c r="A53" s="16">
        <v>38766</v>
      </c>
      <c r="E53" s="9">
        <v>4.78</v>
      </c>
      <c r="F53" s="9">
        <v>1500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S53" s="3" t="s">
        <v>32</v>
      </c>
    </row>
    <row r="54" spans="1:19" ht="11.25">
      <c r="A54" s="16">
        <v>38767</v>
      </c>
      <c r="E54" s="9">
        <v>4.81</v>
      </c>
      <c r="F54" s="9">
        <v>1520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S54" s="3" t="s">
        <v>33</v>
      </c>
    </row>
    <row r="55" spans="1:19" ht="11.25">
      <c r="A55" s="16">
        <v>38768</v>
      </c>
      <c r="E55" s="11">
        <v>4.87</v>
      </c>
      <c r="F55" s="9">
        <v>1580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S55" s="3" t="s">
        <v>42</v>
      </c>
    </row>
    <row r="56" spans="1:14" ht="11.25">
      <c r="A56" s="16">
        <v>38769</v>
      </c>
      <c r="B56" s="9">
        <v>36</v>
      </c>
      <c r="C56" s="9">
        <v>26</v>
      </c>
      <c r="D56" s="9">
        <v>44</v>
      </c>
      <c r="E56" s="9">
        <v>4.91</v>
      </c>
      <c r="F56" s="9">
        <v>1620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</row>
    <row r="57" spans="1:14" ht="11.25">
      <c r="A57" s="16">
        <v>38770</v>
      </c>
      <c r="B57" s="9">
        <v>39</v>
      </c>
      <c r="C57" s="9">
        <v>26</v>
      </c>
      <c r="D57" s="9">
        <v>44</v>
      </c>
      <c r="E57" s="9">
        <v>4.89</v>
      </c>
      <c r="F57" s="9">
        <v>1600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</row>
    <row r="58" spans="1:19" ht="11.25">
      <c r="A58" s="16">
        <v>38771</v>
      </c>
      <c r="B58" s="9">
        <v>42</v>
      </c>
      <c r="C58" s="9">
        <v>26</v>
      </c>
      <c r="D58" s="9">
        <v>44</v>
      </c>
      <c r="E58" s="9">
        <v>4.86</v>
      </c>
      <c r="F58" s="9">
        <v>1570</v>
      </c>
      <c r="G58" s="5">
        <v>0</v>
      </c>
      <c r="H58" s="5">
        <v>0</v>
      </c>
      <c r="I58" s="5">
        <v>0</v>
      </c>
      <c r="J58" s="5">
        <v>0</v>
      </c>
      <c r="K58" s="5">
        <v>2</v>
      </c>
      <c r="L58" s="5">
        <v>2</v>
      </c>
      <c r="M58" s="5">
        <v>0</v>
      </c>
      <c r="N58" s="5">
        <v>0</v>
      </c>
      <c r="S58" s="3" t="s">
        <v>54</v>
      </c>
    </row>
    <row r="59" spans="1:27" ht="11.25">
      <c r="A59" s="16">
        <v>38772</v>
      </c>
      <c r="B59" s="9">
        <v>40</v>
      </c>
      <c r="C59" s="9">
        <v>26</v>
      </c>
      <c r="D59" s="9">
        <v>44</v>
      </c>
      <c r="E59" s="9">
        <v>4.86</v>
      </c>
      <c r="F59" s="9">
        <v>1570</v>
      </c>
      <c r="G59" s="5">
        <v>0</v>
      </c>
      <c r="H59" s="5">
        <v>0</v>
      </c>
      <c r="I59" s="5">
        <v>0</v>
      </c>
      <c r="J59" s="5">
        <v>0</v>
      </c>
      <c r="K59" s="5">
        <v>13</v>
      </c>
      <c r="L59" s="5">
        <v>0</v>
      </c>
      <c r="M59" s="5">
        <v>0</v>
      </c>
      <c r="N59" s="5">
        <v>0</v>
      </c>
      <c r="S59" s="6"/>
      <c r="T59" s="2"/>
      <c r="V59" s="2"/>
      <c r="W59" s="4"/>
      <c r="X59" s="2"/>
      <c r="Y59" s="4"/>
      <c r="Z59" s="2"/>
      <c r="AA59" s="4"/>
    </row>
    <row r="60" spans="1:19" ht="11.25">
      <c r="A60" s="16">
        <v>38773</v>
      </c>
      <c r="E60" s="9">
        <v>4.77</v>
      </c>
      <c r="F60" s="9">
        <v>1490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S60" s="3" t="s">
        <v>32</v>
      </c>
    </row>
    <row r="61" spans="1:19" ht="11.25">
      <c r="A61" s="16">
        <v>38774</v>
      </c>
      <c r="E61" s="11">
        <v>4.76</v>
      </c>
      <c r="F61" s="9">
        <v>1480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S61" s="3" t="s">
        <v>33</v>
      </c>
    </row>
    <row r="62" spans="1:14" ht="11.25">
      <c r="A62" s="16">
        <v>38775</v>
      </c>
      <c r="B62" s="9">
        <v>40</v>
      </c>
      <c r="C62" s="9">
        <v>26</v>
      </c>
      <c r="D62" s="9">
        <v>44</v>
      </c>
      <c r="E62" s="9">
        <v>4.69</v>
      </c>
      <c r="F62" s="9">
        <v>1410</v>
      </c>
      <c r="G62" s="5">
        <v>0</v>
      </c>
      <c r="H62" s="5">
        <v>0</v>
      </c>
      <c r="I62" s="5">
        <v>0</v>
      </c>
      <c r="J62" s="5">
        <v>0</v>
      </c>
      <c r="K62" s="5">
        <v>4</v>
      </c>
      <c r="L62" s="5">
        <v>0</v>
      </c>
      <c r="M62" s="5">
        <v>0</v>
      </c>
      <c r="N62" s="5">
        <v>0</v>
      </c>
    </row>
    <row r="63" spans="1:14" ht="11.25">
      <c r="A63" s="16">
        <v>38776</v>
      </c>
      <c r="B63" s="9">
        <v>43</v>
      </c>
      <c r="C63" s="9">
        <v>26</v>
      </c>
      <c r="D63" s="9">
        <v>45</v>
      </c>
      <c r="E63" s="9">
        <v>4.91</v>
      </c>
      <c r="F63" s="9">
        <v>1620</v>
      </c>
      <c r="G63" s="5">
        <v>0</v>
      </c>
      <c r="H63" s="5">
        <v>0</v>
      </c>
      <c r="I63" s="5">
        <v>0</v>
      </c>
      <c r="J63" s="5">
        <v>0</v>
      </c>
      <c r="K63" s="5">
        <v>4</v>
      </c>
      <c r="L63" s="5">
        <v>0</v>
      </c>
      <c r="M63" s="5">
        <v>0</v>
      </c>
      <c r="N63" s="5">
        <v>0</v>
      </c>
    </row>
    <row r="64" spans="1:27" s="2" customFormat="1" ht="11.25">
      <c r="A64" s="14" t="s">
        <v>27</v>
      </c>
      <c r="B64" s="8"/>
      <c r="C64" s="8"/>
      <c r="D64" s="8"/>
      <c r="E64" s="8"/>
      <c r="F64" s="8"/>
      <c r="G64" s="4">
        <f aca="true" t="shared" si="0" ref="G64:N64">SUM(G36:G63)</f>
        <v>0</v>
      </c>
      <c r="H64" s="4">
        <f t="shared" si="0"/>
        <v>0</v>
      </c>
      <c r="I64" s="4">
        <f t="shared" si="0"/>
        <v>0</v>
      </c>
      <c r="J64" s="4">
        <f t="shared" si="0"/>
        <v>0</v>
      </c>
      <c r="K64" s="4">
        <f t="shared" si="0"/>
        <v>45</v>
      </c>
      <c r="L64" s="4">
        <f t="shared" si="0"/>
        <v>2</v>
      </c>
      <c r="M64" s="4">
        <f t="shared" si="0"/>
        <v>0</v>
      </c>
      <c r="N64" s="4">
        <f t="shared" si="0"/>
        <v>0</v>
      </c>
      <c r="O64" s="4"/>
      <c r="P64" s="4"/>
      <c r="Q64" s="4"/>
      <c r="R64" s="4"/>
      <c r="S64" s="4">
        <f>SUM(G64:M64)</f>
        <v>47</v>
      </c>
      <c r="T64" s="2" t="s">
        <v>37</v>
      </c>
      <c r="U64" s="1"/>
      <c r="V64" s="4" t="s">
        <v>38</v>
      </c>
      <c r="W64" s="4">
        <f>SUM(K64,K35)</f>
        <v>55</v>
      </c>
      <c r="X64" s="4" t="s">
        <v>39</v>
      </c>
      <c r="Y64" s="4">
        <f>SUM(L64,L35)</f>
        <v>4</v>
      </c>
      <c r="Z64" s="4" t="s">
        <v>40</v>
      </c>
      <c r="AA64" s="4">
        <f>SUM(W64:Y64)</f>
        <v>59</v>
      </c>
    </row>
    <row r="65" spans="1:27" ht="11.25">
      <c r="A65" s="16">
        <v>38777</v>
      </c>
      <c r="B65" s="9">
        <v>42</v>
      </c>
      <c r="C65" s="9">
        <v>26</v>
      </c>
      <c r="D65" s="9">
        <v>45</v>
      </c>
      <c r="E65" s="9">
        <v>5.01</v>
      </c>
      <c r="F65" s="9">
        <v>1720</v>
      </c>
      <c r="G65" s="5">
        <v>0</v>
      </c>
      <c r="H65" s="5">
        <v>0</v>
      </c>
      <c r="I65" s="5">
        <v>0</v>
      </c>
      <c r="J65" s="5">
        <v>0</v>
      </c>
      <c r="K65" s="5">
        <v>67</v>
      </c>
      <c r="L65" s="5">
        <v>6</v>
      </c>
      <c r="M65" s="5">
        <v>0</v>
      </c>
      <c r="N65" s="5">
        <v>0</v>
      </c>
      <c r="R65" s="4"/>
      <c r="S65" s="3" t="s">
        <v>55</v>
      </c>
      <c r="AA65" s="4"/>
    </row>
    <row r="66" spans="1:19" ht="11.25">
      <c r="A66" s="16">
        <v>38778</v>
      </c>
      <c r="B66" s="9">
        <v>43</v>
      </c>
      <c r="C66" s="9">
        <v>26</v>
      </c>
      <c r="D66" s="9">
        <v>45</v>
      </c>
      <c r="E66" s="9">
        <v>4.95</v>
      </c>
      <c r="F66" s="9">
        <v>1660</v>
      </c>
      <c r="G66" s="5">
        <v>0</v>
      </c>
      <c r="H66" s="5">
        <v>0</v>
      </c>
      <c r="I66" s="5">
        <v>0</v>
      </c>
      <c r="J66" s="5">
        <v>0</v>
      </c>
      <c r="K66" s="5">
        <v>7</v>
      </c>
      <c r="L66" s="5">
        <v>1</v>
      </c>
      <c r="M66" s="5">
        <v>0</v>
      </c>
      <c r="N66" s="5">
        <v>0</v>
      </c>
      <c r="S66" s="3" t="s">
        <v>56</v>
      </c>
    </row>
    <row r="67" spans="1:14" ht="11.25">
      <c r="A67" s="16">
        <v>38779</v>
      </c>
      <c r="E67" s="11">
        <v>4.92</v>
      </c>
      <c r="F67" s="9">
        <v>1630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</row>
    <row r="68" spans="1:19" ht="11.25">
      <c r="A68" s="16">
        <v>38780</v>
      </c>
      <c r="E68" s="9">
        <v>4.89</v>
      </c>
      <c r="F68" s="9">
        <v>1600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S68" s="3" t="s">
        <v>32</v>
      </c>
    </row>
    <row r="69" spans="1:19" ht="11.25">
      <c r="A69" s="16">
        <v>38781</v>
      </c>
      <c r="E69" s="9">
        <v>4.88</v>
      </c>
      <c r="F69" s="9">
        <v>1590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S69" s="3" t="s">
        <v>33</v>
      </c>
    </row>
    <row r="70" spans="1:19" ht="11.25">
      <c r="A70" s="16">
        <v>38782</v>
      </c>
      <c r="B70" s="9">
        <v>43</v>
      </c>
      <c r="C70" s="9">
        <v>26</v>
      </c>
      <c r="D70" s="9">
        <v>46</v>
      </c>
      <c r="E70" s="9">
        <v>4.91</v>
      </c>
      <c r="F70" s="9">
        <v>1620</v>
      </c>
      <c r="G70" s="5">
        <v>0</v>
      </c>
      <c r="H70" s="5">
        <v>0</v>
      </c>
      <c r="I70" s="5">
        <v>0</v>
      </c>
      <c r="J70" s="5">
        <v>0</v>
      </c>
      <c r="K70" s="5">
        <v>15</v>
      </c>
      <c r="L70" s="5">
        <v>2</v>
      </c>
      <c r="M70" s="5">
        <v>0</v>
      </c>
      <c r="N70" s="5">
        <v>0</v>
      </c>
      <c r="S70" s="3" t="s">
        <v>57</v>
      </c>
    </row>
    <row r="71" spans="1:19" ht="11.25">
      <c r="A71" s="16">
        <v>38783</v>
      </c>
      <c r="B71" s="9">
        <v>43</v>
      </c>
      <c r="C71" s="9">
        <v>26</v>
      </c>
      <c r="D71" s="9">
        <v>46</v>
      </c>
      <c r="E71" s="11">
        <v>4.9</v>
      </c>
      <c r="F71" s="9">
        <v>1610</v>
      </c>
      <c r="G71" s="5">
        <v>0</v>
      </c>
      <c r="H71" s="5">
        <v>0</v>
      </c>
      <c r="I71" s="5">
        <v>0</v>
      </c>
      <c r="J71" s="5">
        <v>0</v>
      </c>
      <c r="K71" s="5">
        <v>2</v>
      </c>
      <c r="L71" s="5">
        <v>1</v>
      </c>
      <c r="M71" s="5">
        <v>0</v>
      </c>
      <c r="N71" s="5">
        <v>0</v>
      </c>
      <c r="S71" s="3" t="s">
        <v>58</v>
      </c>
    </row>
    <row r="72" spans="1:19" ht="11.25">
      <c r="A72" s="16">
        <v>38784</v>
      </c>
      <c r="B72" s="9">
        <v>43</v>
      </c>
      <c r="C72" s="9">
        <v>27</v>
      </c>
      <c r="D72" s="9">
        <v>46</v>
      </c>
      <c r="E72" s="9">
        <v>4.87</v>
      </c>
      <c r="F72" s="9">
        <v>1580</v>
      </c>
      <c r="G72" s="5">
        <v>0</v>
      </c>
      <c r="H72" s="5">
        <v>0</v>
      </c>
      <c r="I72" s="5">
        <v>0</v>
      </c>
      <c r="J72" s="5">
        <v>0</v>
      </c>
      <c r="K72" s="5">
        <v>1</v>
      </c>
      <c r="L72" s="5">
        <v>4</v>
      </c>
      <c r="M72" s="5">
        <v>0</v>
      </c>
      <c r="N72" s="5">
        <v>0</v>
      </c>
      <c r="S72" s="3" t="s">
        <v>59</v>
      </c>
    </row>
    <row r="73" spans="1:19" ht="11.25">
      <c r="A73" s="16">
        <v>38785</v>
      </c>
      <c r="B73" s="9">
        <v>40</v>
      </c>
      <c r="C73" s="9">
        <v>26</v>
      </c>
      <c r="D73" s="9">
        <v>46</v>
      </c>
      <c r="E73" s="9">
        <v>5.03</v>
      </c>
      <c r="F73" s="9">
        <v>1740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2</v>
      </c>
      <c r="M73" s="5">
        <v>0</v>
      </c>
      <c r="N73" s="5">
        <v>0</v>
      </c>
      <c r="S73" s="3" t="s">
        <v>60</v>
      </c>
    </row>
    <row r="74" spans="1:14" ht="11.25">
      <c r="A74" s="16">
        <v>38786</v>
      </c>
      <c r="B74" s="9">
        <v>39</v>
      </c>
      <c r="C74" s="9">
        <v>27</v>
      </c>
      <c r="D74" s="9">
        <v>46</v>
      </c>
      <c r="E74" s="11">
        <v>5.01</v>
      </c>
      <c r="F74" s="9">
        <v>1720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</row>
    <row r="75" spans="1:19" ht="11.25">
      <c r="A75" s="16">
        <v>38787</v>
      </c>
      <c r="E75" s="9">
        <v>4.99</v>
      </c>
      <c r="F75" s="9">
        <v>1700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S75" s="3" t="s">
        <v>32</v>
      </c>
    </row>
    <row r="76" spans="1:19" ht="11.25">
      <c r="A76" s="16">
        <v>38788</v>
      </c>
      <c r="E76" s="9">
        <v>4.96</v>
      </c>
      <c r="F76" s="9">
        <v>1670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S76" s="3" t="s">
        <v>33</v>
      </c>
    </row>
    <row r="77" spans="1:19" ht="11.25">
      <c r="A77" s="16">
        <v>38789</v>
      </c>
      <c r="B77" s="9">
        <v>40</v>
      </c>
      <c r="C77" s="9">
        <v>27</v>
      </c>
      <c r="D77" s="9">
        <v>46</v>
      </c>
      <c r="E77" s="9">
        <v>4.91</v>
      </c>
      <c r="F77" s="9">
        <v>1620</v>
      </c>
      <c r="G77" s="5">
        <v>0</v>
      </c>
      <c r="H77" s="5">
        <v>0</v>
      </c>
      <c r="I77" s="5">
        <v>0</v>
      </c>
      <c r="J77" s="5">
        <v>0</v>
      </c>
      <c r="K77" s="5">
        <v>1</v>
      </c>
      <c r="L77" s="5">
        <v>2</v>
      </c>
      <c r="M77" s="5">
        <v>0</v>
      </c>
      <c r="N77" s="5">
        <v>0</v>
      </c>
      <c r="S77" s="3" t="s">
        <v>61</v>
      </c>
    </row>
    <row r="78" spans="1:14" ht="11.25">
      <c r="A78" s="16">
        <v>38790</v>
      </c>
      <c r="B78" s="9">
        <v>42</v>
      </c>
      <c r="C78" s="9">
        <v>26</v>
      </c>
      <c r="D78" s="9">
        <v>46</v>
      </c>
      <c r="E78" s="9">
        <v>4.89</v>
      </c>
      <c r="F78" s="9">
        <v>1600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</row>
    <row r="79" spans="1:19" ht="11.25">
      <c r="A79" s="16">
        <v>38791</v>
      </c>
      <c r="B79" s="9">
        <v>42</v>
      </c>
      <c r="C79" s="9">
        <v>26</v>
      </c>
      <c r="D79" s="9">
        <v>46</v>
      </c>
      <c r="E79" s="9">
        <v>4.85</v>
      </c>
      <c r="F79" s="9">
        <v>1560</v>
      </c>
      <c r="G79" s="5">
        <v>0</v>
      </c>
      <c r="H79" s="5">
        <v>0</v>
      </c>
      <c r="I79" s="5">
        <v>0</v>
      </c>
      <c r="J79" s="5">
        <v>0</v>
      </c>
      <c r="K79" s="5">
        <v>3</v>
      </c>
      <c r="L79" s="5">
        <v>4</v>
      </c>
      <c r="M79" s="5">
        <v>0</v>
      </c>
      <c r="N79" s="5">
        <v>0</v>
      </c>
      <c r="S79" s="3" t="s">
        <v>62</v>
      </c>
    </row>
    <row r="80" spans="1:14" ht="11.25">
      <c r="A80" s="16">
        <v>38792</v>
      </c>
      <c r="B80" s="9">
        <v>42</v>
      </c>
      <c r="C80" s="9">
        <v>26</v>
      </c>
      <c r="D80" s="9">
        <v>46</v>
      </c>
      <c r="E80" s="11">
        <v>4.82</v>
      </c>
      <c r="F80" s="9">
        <v>1530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</row>
    <row r="81" spans="1:19" ht="11.25">
      <c r="A81" s="16">
        <v>38793</v>
      </c>
      <c r="B81" s="9">
        <v>42</v>
      </c>
      <c r="C81" s="9">
        <v>27</v>
      </c>
      <c r="D81" s="9">
        <v>46</v>
      </c>
      <c r="E81" s="9">
        <v>4.86</v>
      </c>
      <c r="F81" s="9">
        <v>1570</v>
      </c>
      <c r="G81" s="5">
        <v>0</v>
      </c>
      <c r="H81" s="5">
        <v>0</v>
      </c>
      <c r="I81" s="5">
        <v>0</v>
      </c>
      <c r="J81" s="5">
        <v>0</v>
      </c>
      <c r="K81" s="5">
        <v>4</v>
      </c>
      <c r="L81" s="5">
        <v>2</v>
      </c>
      <c r="M81" s="5">
        <v>0</v>
      </c>
      <c r="N81" s="5">
        <v>0</v>
      </c>
      <c r="S81" s="3" t="s">
        <v>63</v>
      </c>
    </row>
    <row r="82" spans="1:19" ht="11.25">
      <c r="A82" s="16">
        <v>38794</v>
      </c>
      <c r="E82" s="11">
        <v>4.84</v>
      </c>
      <c r="F82" s="9">
        <v>1550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S82" s="3" t="s">
        <v>32</v>
      </c>
    </row>
    <row r="83" spans="1:19" ht="11.25">
      <c r="A83" s="16">
        <v>38795</v>
      </c>
      <c r="E83" s="11">
        <v>4.8</v>
      </c>
      <c r="F83" s="9">
        <v>1510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S83" s="3" t="s">
        <v>33</v>
      </c>
    </row>
    <row r="84" spans="1:19" ht="11.25">
      <c r="A84" s="16">
        <v>38796</v>
      </c>
      <c r="B84" s="9">
        <v>43</v>
      </c>
      <c r="C84" s="9">
        <v>26</v>
      </c>
      <c r="D84" s="9">
        <v>47</v>
      </c>
      <c r="E84" s="9">
        <v>4.79</v>
      </c>
      <c r="F84" s="9">
        <v>1510</v>
      </c>
      <c r="G84" s="5">
        <v>0</v>
      </c>
      <c r="H84" s="5">
        <v>0</v>
      </c>
      <c r="I84" s="5">
        <v>0</v>
      </c>
      <c r="J84" s="5">
        <v>0</v>
      </c>
      <c r="K84" s="5">
        <v>7</v>
      </c>
      <c r="L84" s="5">
        <v>3</v>
      </c>
      <c r="M84" s="5">
        <v>0</v>
      </c>
      <c r="N84" s="5">
        <v>0</v>
      </c>
      <c r="S84" s="3" t="s">
        <v>64</v>
      </c>
    </row>
    <row r="85" spans="1:19" ht="11.25">
      <c r="A85" s="16">
        <v>38797</v>
      </c>
      <c r="B85" s="9">
        <v>43</v>
      </c>
      <c r="C85" s="9">
        <v>27</v>
      </c>
      <c r="D85" s="9">
        <v>46</v>
      </c>
      <c r="E85" s="11">
        <v>4.8</v>
      </c>
      <c r="F85" s="9">
        <v>1510</v>
      </c>
      <c r="G85" s="5">
        <v>0</v>
      </c>
      <c r="H85" s="5">
        <v>0</v>
      </c>
      <c r="I85" s="5">
        <v>0</v>
      </c>
      <c r="J85" s="5">
        <v>0</v>
      </c>
      <c r="K85" s="5">
        <v>11</v>
      </c>
      <c r="L85" s="5">
        <v>10</v>
      </c>
      <c r="M85" s="5">
        <v>0</v>
      </c>
      <c r="N85" s="5">
        <v>0</v>
      </c>
      <c r="Q85" s="5">
        <v>1</v>
      </c>
      <c r="S85" s="3" t="s">
        <v>65</v>
      </c>
    </row>
    <row r="86" spans="1:19" ht="11.25">
      <c r="A86" s="16">
        <v>38798</v>
      </c>
      <c r="B86" s="9">
        <v>44</v>
      </c>
      <c r="C86" s="9">
        <v>26</v>
      </c>
      <c r="D86" s="9">
        <v>48</v>
      </c>
      <c r="E86" s="9">
        <v>4.75</v>
      </c>
      <c r="F86" s="9">
        <v>1470</v>
      </c>
      <c r="G86" s="5">
        <v>0</v>
      </c>
      <c r="H86" s="5">
        <v>0</v>
      </c>
      <c r="I86" s="5">
        <v>0</v>
      </c>
      <c r="J86" s="5">
        <v>0</v>
      </c>
      <c r="K86" s="5">
        <v>5</v>
      </c>
      <c r="L86" s="5">
        <v>4</v>
      </c>
      <c r="M86" s="5">
        <v>0</v>
      </c>
      <c r="N86" s="5">
        <v>0</v>
      </c>
      <c r="S86" s="3" t="s">
        <v>66</v>
      </c>
    </row>
    <row r="87" spans="1:14" ht="11.25">
      <c r="A87" s="16">
        <v>38799</v>
      </c>
      <c r="B87" s="9">
        <v>45</v>
      </c>
      <c r="C87" s="9">
        <v>27</v>
      </c>
      <c r="D87" s="9">
        <v>48</v>
      </c>
      <c r="E87" s="9">
        <v>4.76</v>
      </c>
      <c r="F87" s="9">
        <v>1480</v>
      </c>
      <c r="G87" s="5">
        <v>0</v>
      </c>
      <c r="H87" s="5">
        <v>0</v>
      </c>
      <c r="I87" s="5">
        <v>0</v>
      </c>
      <c r="J87" s="5">
        <v>0</v>
      </c>
      <c r="K87" s="5">
        <v>9</v>
      </c>
      <c r="L87" s="5">
        <v>0</v>
      </c>
      <c r="M87" s="5">
        <v>0</v>
      </c>
      <c r="N87" s="5">
        <v>0</v>
      </c>
    </row>
    <row r="88" spans="1:15" ht="11.25">
      <c r="A88" s="16">
        <v>38800</v>
      </c>
      <c r="B88" s="9">
        <v>46</v>
      </c>
      <c r="C88" s="9">
        <v>27</v>
      </c>
      <c r="D88" s="9">
        <v>48</v>
      </c>
      <c r="E88" s="9">
        <v>4.79</v>
      </c>
      <c r="F88" s="9">
        <v>1510</v>
      </c>
      <c r="G88" s="5">
        <v>0</v>
      </c>
      <c r="H88" s="5">
        <v>0</v>
      </c>
      <c r="I88" s="5">
        <v>0</v>
      </c>
      <c r="J88" s="5">
        <v>0</v>
      </c>
      <c r="K88" s="5">
        <v>2</v>
      </c>
      <c r="L88" s="5">
        <v>0</v>
      </c>
      <c r="M88" s="5">
        <v>0</v>
      </c>
      <c r="N88" s="5">
        <v>0</v>
      </c>
      <c r="O88" s="5">
        <v>1</v>
      </c>
    </row>
    <row r="89" spans="1:19" ht="11.25">
      <c r="A89" s="16">
        <v>38801</v>
      </c>
      <c r="E89" s="9">
        <v>4.94</v>
      </c>
      <c r="F89" s="9">
        <v>1650</v>
      </c>
      <c r="G89" s="5">
        <v>0</v>
      </c>
      <c r="H89" s="5">
        <v>0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S89" s="3" t="s">
        <v>32</v>
      </c>
    </row>
    <row r="90" spans="1:19" ht="11.25">
      <c r="A90" s="16">
        <v>38802</v>
      </c>
      <c r="E90" s="11">
        <v>5</v>
      </c>
      <c r="F90" s="9">
        <v>1710</v>
      </c>
      <c r="G90" s="5">
        <v>0</v>
      </c>
      <c r="H90" s="5">
        <v>0</v>
      </c>
      <c r="I90" s="5">
        <v>0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S90" s="3" t="s">
        <v>33</v>
      </c>
    </row>
    <row r="91" spans="1:27" ht="11.25">
      <c r="A91" s="16">
        <v>38803</v>
      </c>
      <c r="B91" s="9">
        <v>41</v>
      </c>
      <c r="C91" s="9">
        <v>27</v>
      </c>
      <c r="D91" s="9">
        <v>51</v>
      </c>
      <c r="E91" s="9">
        <v>4.97</v>
      </c>
      <c r="F91" s="9">
        <v>1680</v>
      </c>
      <c r="G91" s="5">
        <v>0</v>
      </c>
      <c r="H91" s="5">
        <v>0</v>
      </c>
      <c r="I91" s="5">
        <v>0</v>
      </c>
      <c r="J91" s="5">
        <v>0</v>
      </c>
      <c r="K91" s="5">
        <v>10</v>
      </c>
      <c r="L91" s="5">
        <v>1</v>
      </c>
      <c r="M91" s="5">
        <v>0</v>
      </c>
      <c r="N91" s="5">
        <v>0</v>
      </c>
      <c r="S91" s="3" t="s">
        <v>67</v>
      </c>
      <c r="T91" s="2"/>
      <c r="V91" s="2"/>
      <c r="W91" s="4"/>
      <c r="X91" s="2"/>
      <c r="Y91" s="4"/>
      <c r="Z91" s="2"/>
      <c r="AA91" s="4"/>
    </row>
    <row r="92" spans="1:19" ht="11.25">
      <c r="A92" s="16">
        <v>38804</v>
      </c>
      <c r="B92" s="9">
        <v>47</v>
      </c>
      <c r="C92" s="9">
        <v>27</v>
      </c>
      <c r="D92" s="9">
        <v>50</v>
      </c>
      <c r="E92" s="11">
        <v>5</v>
      </c>
      <c r="F92" s="9">
        <v>1710</v>
      </c>
      <c r="G92" s="5">
        <v>0</v>
      </c>
      <c r="H92" s="5">
        <v>0</v>
      </c>
      <c r="I92" s="5">
        <v>0</v>
      </c>
      <c r="J92" s="5">
        <v>0</v>
      </c>
      <c r="K92" s="5">
        <v>7</v>
      </c>
      <c r="L92" s="5">
        <v>4</v>
      </c>
      <c r="M92" s="5">
        <v>0</v>
      </c>
      <c r="N92" s="5">
        <v>0</v>
      </c>
      <c r="S92" s="3" t="s">
        <v>68</v>
      </c>
    </row>
    <row r="93" spans="1:19" ht="11.25">
      <c r="A93" s="16">
        <v>38805</v>
      </c>
      <c r="B93" s="9">
        <v>41</v>
      </c>
      <c r="C93" s="9">
        <v>27</v>
      </c>
      <c r="D93" s="9">
        <v>50</v>
      </c>
      <c r="E93" s="9">
        <v>5.09</v>
      </c>
      <c r="F93" s="9">
        <v>1810</v>
      </c>
      <c r="G93" s="5">
        <v>0</v>
      </c>
      <c r="H93" s="5">
        <v>0</v>
      </c>
      <c r="I93" s="5">
        <v>0</v>
      </c>
      <c r="J93" s="5">
        <v>0</v>
      </c>
      <c r="K93" s="5">
        <v>8</v>
      </c>
      <c r="L93" s="5">
        <v>2</v>
      </c>
      <c r="M93" s="5">
        <v>0</v>
      </c>
      <c r="N93" s="5">
        <v>0</v>
      </c>
      <c r="Q93" s="5">
        <v>1</v>
      </c>
      <c r="S93" s="3" t="s">
        <v>69</v>
      </c>
    </row>
    <row r="94" spans="1:14" ht="11.25">
      <c r="A94" s="16">
        <v>38806</v>
      </c>
      <c r="B94" s="9">
        <v>46</v>
      </c>
      <c r="C94" s="9">
        <v>27</v>
      </c>
      <c r="D94" s="9">
        <v>51</v>
      </c>
      <c r="E94" s="9">
        <v>5.16</v>
      </c>
      <c r="F94" s="9">
        <v>1880</v>
      </c>
      <c r="G94" s="5">
        <v>0</v>
      </c>
      <c r="H94" s="5">
        <v>0</v>
      </c>
      <c r="I94" s="5">
        <v>0</v>
      </c>
      <c r="J94" s="5">
        <v>0</v>
      </c>
      <c r="K94" s="5">
        <v>7</v>
      </c>
      <c r="L94" s="5">
        <v>0</v>
      </c>
      <c r="M94" s="5">
        <v>0</v>
      </c>
      <c r="N94" s="5">
        <v>0</v>
      </c>
    </row>
    <row r="95" spans="1:19" ht="11.25">
      <c r="A95" s="16">
        <v>38807</v>
      </c>
      <c r="B95" s="9">
        <v>47</v>
      </c>
      <c r="C95" s="9">
        <v>27</v>
      </c>
      <c r="D95" s="9">
        <v>51</v>
      </c>
      <c r="E95" s="11">
        <v>5.24</v>
      </c>
      <c r="F95" s="9">
        <v>1970</v>
      </c>
      <c r="G95" s="5">
        <v>0</v>
      </c>
      <c r="H95" s="5">
        <v>0</v>
      </c>
      <c r="I95" s="5">
        <v>0</v>
      </c>
      <c r="J95" s="5">
        <v>0</v>
      </c>
      <c r="K95" s="5">
        <v>6</v>
      </c>
      <c r="L95" s="5">
        <v>2</v>
      </c>
      <c r="M95" s="5">
        <v>0</v>
      </c>
      <c r="N95" s="5">
        <v>0</v>
      </c>
      <c r="S95" s="3" t="s">
        <v>70</v>
      </c>
    </row>
    <row r="96" spans="1:27" s="2" customFormat="1" ht="11.25">
      <c r="A96" s="14" t="s">
        <v>43</v>
      </c>
      <c r="B96" s="8"/>
      <c r="C96" s="8"/>
      <c r="D96" s="8"/>
      <c r="E96" s="13"/>
      <c r="F96" s="8"/>
      <c r="G96" s="4">
        <f aca="true" t="shared" si="1" ref="G96:N96">SUM(G65:G95)</f>
        <v>0</v>
      </c>
      <c r="H96" s="4">
        <f t="shared" si="1"/>
        <v>0</v>
      </c>
      <c r="I96" s="4">
        <f t="shared" si="1"/>
        <v>0</v>
      </c>
      <c r="J96" s="4">
        <f t="shared" si="1"/>
        <v>0</v>
      </c>
      <c r="K96" s="4">
        <f t="shared" si="1"/>
        <v>172</v>
      </c>
      <c r="L96" s="4">
        <f t="shared" si="1"/>
        <v>50</v>
      </c>
      <c r="M96" s="4">
        <f t="shared" si="1"/>
        <v>0</v>
      </c>
      <c r="N96" s="4">
        <f t="shared" si="1"/>
        <v>0</v>
      </c>
      <c r="O96" s="4"/>
      <c r="P96" s="4"/>
      <c r="Q96" s="4"/>
      <c r="R96" s="4"/>
      <c r="S96" s="4">
        <f>SUM(K96:M96)</f>
        <v>222</v>
      </c>
      <c r="T96" s="2" t="s">
        <v>37</v>
      </c>
      <c r="V96" s="4" t="s">
        <v>38</v>
      </c>
      <c r="W96" s="4">
        <f>SUM(K96,K64,K35)</f>
        <v>227</v>
      </c>
      <c r="X96" s="4" t="s">
        <v>39</v>
      </c>
      <c r="Y96" s="4">
        <f>SUM(L96,L64,L35)</f>
        <v>54</v>
      </c>
      <c r="Z96" s="4" t="s">
        <v>40</v>
      </c>
      <c r="AA96" s="4">
        <f>SUM(W96:Y96)</f>
        <v>281</v>
      </c>
    </row>
    <row r="97" spans="1:19" ht="11.25">
      <c r="A97" s="16">
        <v>38808</v>
      </c>
      <c r="E97" s="9">
        <v>5.4</v>
      </c>
      <c r="F97" s="9">
        <v>2160</v>
      </c>
      <c r="G97" s="5">
        <v>0</v>
      </c>
      <c r="H97" s="5">
        <v>0</v>
      </c>
      <c r="I97" s="5">
        <v>0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  <c r="S97" s="3" t="s">
        <v>32</v>
      </c>
    </row>
    <row r="98" spans="1:26" ht="11.25">
      <c r="A98" s="16">
        <v>38809</v>
      </c>
      <c r="E98" s="9">
        <v>5.49</v>
      </c>
      <c r="F98" s="9">
        <v>2270</v>
      </c>
      <c r="G98" s="5">
        <v>0</v>
      </c>
      <c r="H98" s="5">
        <v>0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S98" s="3" t="s">
        <v>33</v>
      </c>
      <c r="V98" s="5"/>
      <c r="X98" s="5"/>
      <c r="Z98" s="5"/>
    </row>
    <row r="99" spans="1:19" ht="11.25">
      <c r="A99" s="16">
        <v>38810</v>
      </c>
      <c r="B99" s="9">
        <v>46</v>
      </c>
      <c r="C99" s="9">
        <v>27</v>
      </c>
      <c r="D99" s="9">
        <v>51</v>
      </c>
      <c r="E99" s="9">
        <v>5.44</v>
      </c>
      <c r="F99" s="9">
        <v>2210</v>
      </c>
      <c r="G99" s="5">
        <v>0</v>
      </c>
      <c r="H99" s="5">
        <v>0</v>
      </c>
      <c r="I99" s="5">
        <v>0</v>
      </c>
      <c r="J99" s="5">
        <v>0</v>
      </c>
      <c r="K99" s="5">
        <v>19</v>
      </c>
      <c r="L99" s="5">
        <v>11</v>
      </c>
      <c r="M99" s="5">
        <v>0</v>
      </c>
      <c r="N99" s="5">
        <v>0</v>
      </c>
      <c r="S99" s="3" t="s">
        <v>71</v>
      </c>
    </row>
    <row r="100" spans="1:19" ht="11.25">
      <c r="A100" s="16">
        <v>38811</v>
      </c>
      <c r="B100" s="9">
        <v>44</v>
      </c>
      <c r="C100" s="9">
        <v>27</v>
      </c>
      <c r="D100" s="9">
        <v>51</v>
      </c>
      <c r="E100" s="9">
        <v>5.53</v>
      </c>
      <c r="F100" s="9">
        <v>2320</v>
      </c>
      <c r="G100" s="5">
        <v>0</v>
      </c>
      <c r="H100" s="5">
        <v>0</v>
      </c>
      <c r="I100" s="5">
        <v>0</v>
      </c>
      <c r="J100" s="5">
        <v>0</v>
      </c>
      <c r="K100" s="5">
        <v>7</v>
      </c>
      <c r="L100" s="5">
        <v>1</v>
      </c>
      <c r="M100" s="5">
        <v>0</v>
      </c>
      <c r="N100" s="5">
        <v>0</v>
      </c>
      <c r="S100" s="3" t="s">
        <v>74</v>
      </c>
    </row>
    <row r="101" spans="1:19" ht="11.25">
      <c r="A101" s="16">
        <v>38812</v>
      </c>
      <c r="B101" s="9">
        <v>46</v>
      </c>
      <c r="C101" s="9">
        <v>27</v>
      </c>
      <c r="D101" s="9">
        <v>51</v>
      </c>
      <c r="E101" s="11">
        <v>5.5</v>
      </c>
      <c r="F101" s="9">
        <v>2290</v>
      </c>
      <c r="G101" s="5">
        <v>0</v>
      </c>
      <c r="H101" s="5">
        <v>0</v>
      </c>
      <c r="I101" s="5">
        <v>0</v>
      </c>
      <c r="J101" s="5">
        <v>0</v>
      </c>
      <c r="K101" s="5">
        <v>2</v>
      </c>
      <c r="L101" s="5">
        <v>2</v>
      </c>
      <c r="M101" s="5">
        <v>0</v>
      </c>
      <c r="N101" s="5">
        <v>0</v>
      </c>
      <c r="S101" s="3" t="s">
        <v>75</v>
      </c>
    </row>
    <row r="102" spans="1:19" ht="11.25">
      <c r="A102" s="16">
        <v>38813</v>
      </c>
      <c r="E102" s="9">
        <v>5.56</v>
      </c>
      <c r="F102" s="9">
        <v>2360</v>
      </c>
      <c r="G102" s="5">
        <v>0</v>
      </c>
      <c r="H102" s="5">
        <v>0</v>
      </c>
      <c r="I102" s="5">
        <v>0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S102" s="3" t="s">
        <v>73</v>
      </c>
    </row>
    <row r="103" spans="1:19" ht="11.25">
      <c r="A103" s="16">
        <v>38814</v>
      </c>
      <c r="B103" s="9">
        <v>46</v>
      </c>
      <c r="C103" s="9">
        <v>27</v>
      </c>
      <c r="D103" s="9">
        <v>51</v>
      </c>
      <c r="E103" s="11">
        <v>5.55</v>
      </c>
      <c r="F103" s="9">
        <v>2350</v>
      </c>
      <c r="G103" s="5">
        <v>0</v>
      </c>
      <c r="H103" s="5">
        <v>0</v>
      </c>
      <c r="I103" s="5">
        <v>0</v>
      </c>
      <c r="J103" s="5">
        <v>0</v>
      </c>
      <c r="K103" s="5">
        <v>7</v>
      </c>
      <c r="L103" s="5">
        <v>3</v>
      </c>
      <c r="M103" s="5">
        <v>0</v>
      </c>
      <c r="N103" s="5">
        <v>0</v>
      </c>
      <c r="S103" s="3" t="s">
        <v>72</v>
      </c>
    </row>
    <row r="104" spans="1:19" ht="11.25">
      <c r="A104" s="16">
        <v>38815</v>
      </c>
      <c r="E104" s="9">
        <v>5.55</v>
      </c>
      <c r="F104" s="9">
        <v>2350</v>
      </c>
      <c r="G104" s="5">
        <v>0</v>
      </c>
      <c r="H104" s="5">
        <v>0</v>
      </c>
      <c r="I104" s="5">
        <v>0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  <c r="S104" s="3" t="s">
        <v>32</v>
      </c>
    </row>
    <row r="105" spans="1:19" ht="11.25">
      <c r="A105" s="16">
        <v>38816</v>
      </c>
      <c r="E105" s="9">
        <v>5.77</v>
      </c>
      <c r="F105" s="9">
        <v>2640</v>
      </c>
      <c r="G105" s="5">
        <v>0</v>
      </c>
      <c r="H105" s="5">
        <v>0</v>
      </c>
      <c r="I105" s="5">
        <v>0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  <c r="S105" s="3" t="s">
        <v>33</v>
      </c>
    </row>
    <row r="106" spans="1:19" ht="11.25">
      <c r="A106" s="16">
        <v>38817</v>
      </c>
      <c r="B106" s="9">
        <v>47</v>
      </c>
      <c r="C106" s="9">
        <v>26</v>
      </c>
      <c r="D106" s="9">
        <v>51</v>
      </c>
      <c r="E106" s="9">
        <v>5.75</v>
      </c>
      <c r="F106" s="9">
        <v>2610</v>
      </c>
      <c r="G106" s="5">
        <v>0</v>
      </c>
      <c r="H106" s="5">
        <v>0</v>
      </c>
      <c r="I106" s="5">
        <v>0</v>
      </c>
      <c r="J106" s="5">
        <v>0</v>
      </c>
      <c r="K106" s="5">
        <v>7</v>
      </c>
      <c r="L106" s="5">
        <v>3</v>
      </c>
      <c r="M106" s="5">
        <v>0</v>
      </c>
      <c r="N106" s="5">
        <v>0</v>
      </c>
      <c r="S106" s="3" t="s">
        <v>76</v>
      </c>
    </row>
    <row r="107" spans="1:14" ht="11.25">
      <c r="A107" s="16">
        <v>38818</v>
      </c>
      <c r="B107" s="9">
        <v>47</v>
      </c>
      <c r="C107" s="9">
        <v>26</v>
      </c>
      <c r="D107" s="9">
        <v>51</v>
      </c>
      <c r="E107" s="9">
        <v>5.81</v>
      </c>
      <c r="F107" s="9">
        <v>2700</v>
      </c>
      <c r="G107" s="5">
        <v>0</v>
      </c>
      <c r="H107" s="5">
        <v>0</v>
      </c>
      <c r="I107" s="5">
        <v>0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</row>
    <row r="108" spans="1:19" ht="11.25">
      <c r="A108" s="16">
        <v>38819</v>
      </c>
      <c r="B108" s="9">
        <v>47</v>
      </c>
      <c r="C108" s="9">
        <v>27</v>
      </c>
      <c r="D108" s="9">
        <v>51</v>
      </c>
      <c r="E108" s="9">
        <v>5.74</v>
      </c>
      <c r="F108" s="9">
        <v>2600</v>
      </c>
      <c r="G108" s="5">
        <v>0</v>
      </c>
      <c r="H108" s="5">
        <v>0</v>
      </c>
      <c r="I108" s="5">
        <v>0</v>
      </c>
      <c r="J108" s="5">
        <v>0</v>
      </c>
      <c r="K108" s="5">
        <v>12</v>
      </c>
      <c r="L108" s="5">
        <v>4</v>
      </c>
      <c r="M108" s="5">
        <v>0</v>
      </c>
      <c r="N108" s="5">
        <v>0</v>
      </c>
      <c r="S108" s="3" t="s">
        <v>77</v>
      </c>
    </row>
    <row r="109" spans="1:19" ht="11.25">
      <c r="A109" s="16">
        <v>38820</v>
      </c>
      <c r="B109" s="9">
        <v>46</v>
      </c>
      <c r="C109" s="9">
        <v>26</v>
      </c>
      <c r="D109" s="9">
        <v>54</v>
      </c>
      <c r="E109" s="9">
        <v>5.83</v>
      </c>
      <c r="F109" s="9">
        <v>2730</v>
      </c>
      <c r="G109" s="5">
        <v>0</v>
      </c>
      <c r="H109" s="5">
        <v>0</v>
      </c>
      <c r="I109" s="5">
        <v>0</v>
      </c>
      <c r="J109" s="5">
        <v>0</v>
      </c>
      <c r="K109" s="5">
        <v>3</v>
      </c>
      <c r="L109" s="5">
        <v>3</v>
      </c>
      <c r="M109" s="5">
        <v>0</v>
      </c>
      <c r="N109" s="5">
        <v>0</v>
      </c>
      <c r="S109" s="3" t="s">
        <v>78</v>
      </c>
    </row>
    <row r="110" spans="1:19" ht="11.25">
      <c r="A110" s="16">
        <v>38821</v>
      </c>
      <c r="B110" s="9">
        <v>48</v>
      </c>
      <c r="C110" s="9">
        <v>26</v>
      </c>
      <c r="D110" s="9">
        <v>54</v>
      </c>
      <c r="E110" s="9">
        <v>5.83</v>
      </c>
      <c r="F110" s="9">
        <v>2730</v>
      </c>
      <c r="G110" s="5">
        <v>0</v>
      </c>
      <c r="H110" s="5">
        <v>0</v>
      </c>
      <c r="I110" s="5">
        <v>0</v>
      </c>
      <c r="J110" s="5">
        <v>0</v>
      </c>
      <c r="K110" s="5">
        <v>4</v>
      </c>
      <c r="L110" s="5">
        <v>2</v>
      </c>
      <c r="M110" s="5">
        <v>0</v>
      </c>
      <c r="N110" s="5">
        <v>0</v>
      </c>
      <c r="S110" s="3" t="s">
        <v>79</v>
      </c>
    </row>
    <row r="111" spans="1:19" ht="11.25">
      <c r="A111" s="16">
        <v>38822</v>
      </c>
      <c r="E111" s="9">
        <v>5.92</v>
      </c>
      <c r="F111" s="9">
        <v>2860</v>
      </c>
      <c r="G111" s="5">
        <v>0</v>
      </c>
      <c r="H111" s="5">
        <v>0</v>
      </c>
      <c r="I111" s="5">
        <v>0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S111" s="3" t="s">
        <v>32</v>
      </c>
    </row>
    <row r="112" spans="1:20" ht="11.25">
      <c r="A112" s="16">
        <v>38823</v>
      </c>
      <c r="E112" s="9">
        <v>5.86</v>
      </c>
      <c r="F112" s="9">
        <v>2770</v>
      </c>
      <c r="G112" s="5">
        <v>0</v>
      </c>
      <c r="H112" s="5">
        <v>0</v>
      </c>
      <c r="I112" s="5">
        <v>0</v>
      </c>
      <c r="J112" s="5">
        <v>0</v>
      </c>
      <c r="K112" s="5">
        <v>0</v>
      </c>
      <c r="L112" s="5">
        <v>0</v>
      </c>
      <c r="M112" s="5">
        <v>0</v>
      </c>
      <c r="N112" s="5">
        <v>0</v>
      </c>
      <c r="S112" s="3" t="s">
        <v>33</v>
      </c>
      <c r="T112" s="3"/>
    </row>
    <row r="113" spans="1:19" ht="11.25">
      <c r="A113" s="16">
        <v>38824</v>
      </c>
      <c r="B113" s="9">
        <v>43</v>
      </c>
      <c r="C113" s="9">
        <v>27</v>
      </c>
      <c r="D113" s="9">
        <v>54</v>
      </c>
      <c r="E113" s="9">
        <v>5.69</v>
      </c>
      <c r="F113" s="9">
        <v>2530</v>
      </c>
      <c r="G113" s="5">
        <v>0</v>
      </c>
      <c r="H113" s="5">
        <v>0</v>
      </c>
      <c r="I113" s="5">
        <v>0</v>
      </c>
      <c r="J113" s="5">
        <v>0</v>
      </c>
      <c r="K113" s="5">
        <v>3</v>
      </c>
      <c r="L113" s="5">
        <v>1</v>
      </c>
      <c r="M113" s="5">
        <v>0</v>
      </c>
      <c r="N113" s="5">
        <v>0</v>
      </c>
      <c r="S113" s="3" t="s">
        <v>80</v>
      </c>
    </row>
    <row r="114" spans="1:19" ht="11.25">
      <c r="A114" s="16">
        <v>38825</v>
      </c>
      <c r="B114" s="9">
        <v>42</v>
      </c>
      <c r="C114" s="9">
        <v>27</v>
      </c>
      <c r="D114" s="9">
        <v>54</v>
      </c>
      <c r="E114" s="9">
        <v>5.54</v>
      </c>
      <c r="F114" s="9">
        <v>2340</v>
      </c>
      <c r="G114" s="5">
        <v>0</v>
      </c>
      <c r="H114" s="5">
        <v>0</v>
      </c>
      <c r="I114" s="5">
        <v>0</v>
      </c>
      <c r="J114" s="5">
        <v>0</v>
      </c>
      <c r="K114" s="5">
        <v>6</v>
      </c>
      <c r="L114" s="5">
        <v>3</v>
      </c>
      <c r="M114" s="5">
        <v>0</v>
      </c>
      <c r="N114" s="5">
        <v>0</v>
      </c>
      <c r="S114" s="3" t="s">
        <v>81</v>
      </c>
    </row>
    <row r="115" spans="1:19" ht="11.25">
      <c r="A115" s="16">
        <v>38826</v>
      </c>
      <c r="B115" s="9">
        <v>44</v>
      </c>
      <c r="C115" s="9">
        <v>27</v>
      </c>
      <c r="D115" s="9">
        <v>54</v>
      </c>
      <c r="E115" s="9">
        <v>5.45</v>
      </c>
      <c r="F115" s="9">
        <v>2220</v>
      </c>
      <c r="G115" s="5">
        <v>0</v>
      </c>
      <c r="H115" s="5">
        <v>0</v>
      </c>
      <c r="I115" s="5">
        <v>0</v>
      </c>
      <c r="J115" s="5">
        <v>0</v>
      </c>
      <c r="K115" s="5">
        <v>0</v>
      </c>
      <c r="L115" s="5">
        <v>2</v>
      </c>
      <c r="M115" s="5">
        <v>0</v>
      </c>
      <c r="N115" s="5">
        <v>1</v>
      </c>
      <c r="S115" s="3" t="s">
        <v>82</v>
      </c>
    </row>
    <row r="116" spans="1:14" ht="11.25">
      <c r="A116" s="16">
        <v>38827</v>
      </c>
      <c r="B116" s="9">
        <v>44</v>
      </c>
      <c r="C116" s="9">
        <v>26</v>
      </c>
      <c r="D116" s="9">
        <v>54</v>
      </c>
      <c r="E116" s="9">
        <v>5.45</v>
      </c>
      <c r="F116" s="9">
        <v>2220</v>
      </c>
      <c r="G116" s="5">
        <v>0</v>
      </c>
      <c r="H116" s="5">
        <v>0</v>
      </c>
      <c r="I116" s="5">
        <v>0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</row>
    <row r="117" spans="1:19" ht="11.25">
      <c r="A117" s="16">
        <v>38828</v>
      </c>
      <c r="B117" s="9">
        <v>49</v>
      </c>
      <c r="C117" s="9">
        <v>25</v>
      </c>
      <c r="D117" s="9">
        <v>54</v>
      </c>
      <c r="E117" s="9">
        <v>5.55</v>
      </c>
      <c r="F117" s="9">
        <v>2350</v>
      </c>
      <c r="G117" s="5">
        <v>0</v>
      </c>
      <c r="H117" s="5">
        <v>0</v>
      </c>
      <c r="I117" s="5">
        <v>0</v>
      </c>
      <c r="J117" s="5">
        <v>0</v>
      </c>
      <c r="K117" s="5">
        <v>6</v>
      </c>
      <c r="L117" s="5">
        <v>4</v>
      </c>
      <c r="M117" s="5">
        <v>0</v>
      </c>
      <c r="N117" s="5">
        <v>0</v>
      </c>
      <c r="S117" s="3" t="s">
        <v>83</v>
      </c>
    </row>
    <row r="118" spans="1:19" ht="11.25">
      <c r="A118" s="16">
        <v>38829</v>
      </c>
      <c r="E118" s="9">
        <v>5.66</v>
      </c>
      <c r="F118" s="9">
        <v>2490</v>
      </c>
      <c r="G118" s="5">
        <v>0</v>
      </c>
      <c r="H118" s="5">
        <v>0</v>
      </c>
      <c r="I118" s="5">
        <v>0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S118" s="3" t="s">
        <v>32</v>
      </c>
    </row>
    <row r="119" spans="1:19" ht="11.25">
      <c r="A119" s="16">
        <v>38830</v>
      </c>
      <c r="E119" s="9">
        <v>5.65</v>
      </c>
      <c r="F119" s="9">
        <v>2480</v>
      </c>
      <c r="G119" s="5">
        <v>0</v>
      </c>
      <c r="H119" s="5">
        <v>0</v>
      </c>
      <c r="I119" s="5">
        <v>0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S119" s="3" t="s">
        <v>33</v>
      </c>
    </row>
    <row r="120" spans="1:19" ht="11.25">
      <c r="A120" s="16">
        <v>38831</v>
      </c>
      <c r="B120" s="9">
        <v>43</v>
      </c>
      <c r="C120" s="9">
        <v>27</v>
      </c>
      <c r="D120" s="9">
        <v>53</v>
      </c>
      <c r="E120" s="9">
        <v>5.68</v>
      </c>
      <c r="F120" s="9">
        <v>2520</v>
      </c>
      <c r="G120" s="5">
        <v>0</v>
      </c>
      <c r="H120" s="5">
        <v>0</v>
      </c>
      <c r="I120" s="5">
        <v>0</v>
      </c>
      <c r="J120" s="5">
        <v>0</v>
      </c>
      <c r="K120" s="5">
        <v>4</v>
      </c>
      <c r="L120" s="5">
        <v>4</v>
      </c>
      <c r="M120" s="5">
        <v>0</v>
      </c>
      <c r="N120" s="5">
        <v>0</v>
      </c>
      <c r="S120" s="3" t="s">
        <v>84</v>
      </c>
    </row>
    <row r="121" spans="1:19" ht="11.25">
      <c r="A121" s="16">
        <v>38832</v>
      </c>
      <c r="B121" s="9">
        <v>46</v>
      </c>
      <c r="C121" s="9">
        <v>26</v>
      </c>
      <c r="D121" s="9">
        <v>54</v>
      </c>
      <c r="E121" s="9">
        <v>5.69</v>
      </c>
      <c r="F121" s="9">
        <v>2530</v>
      </c>
      <c r="G121" s="5">
        <v>0</v>
      </c>
      <c r="H121" s="5">
        <v>0</v>
      </c>
      <c r="I121" s="5">
        <v>0</v>
      </c>
      <c r="J121" s="5">
        <v>0</v>
      </c>
      <c r="K121" s="5">
        <v>2</v>
      </c>
      <c r="L121" s="5">
        <v>3</v>
      </c>
      <c r="M121" s="5">
        <v>0</v>
      </c>
      <c r="N121" s="5">
        <v>0</v>
      </c>
      <c r="S121" s="3" t="s">
        <v>85</v>
      </c>
    </row>
    <row r="122" spans="1:19" ht="11.25">
      <c r="A122" s="16">
        <v>38833</v>
      </c>
      <c r="B122" s="9">
        <v>47</v>
      </c>
      <c r="C122" s="9">
        <v>27</v>
      </c>
      <c r="D122" s="9">
        <v>54</v>
      </c>
      <c r="E122" s="9">
        <v>5.73</v>
      </c>
      <c r="F122" s="9">
        <v>2590</v>
      </c>
      <c r="G122" s="5">
        <v>0</v>
      </c>
      <c r="H122" s="5">
        <v>0</v>
      </c>
      <c r="I122" s="5">
        <v>0</v>
      </c>
      <c r="J122" s="5">
        <v>0</v>
      </c>
      <c r="K122" s="5">
        <v>3</v>
      </c>
      <c r="L122" s="5">
        <v>1</v>
      </c>
      <c r="M122" s="5">
        <v>0</v>
      </c>
      <c r="N122" s="5">
        <v>2</v>
      </c>
      <c r="S122" s="3" t="s">
        <v>86</v>
      </c>
    </row>
    <row r="123" spans="1:19" ht="11.25">
      <c r="A123" s="16">
        <v>38834</v>
      </c>
      <c r="B123" s="9">
        <v>48</v>
      </c>
      <c r="C123" s="9">
        <v>26</v>
      </c>
      <c r="D123" s="9">
        <v>54</v>
      </c>
      <c r="E123" s="11">
        <v>5.79</v>
      </c>
      <c r="F123" s="9">
        <v>2670</v>
      </c>
      <c r="G123" s="5">
        <v>0</v>
      </c>
      <c r="H123" s="5">
        <v>0</v>
      </c>
      <c r="I123" s="5">
        <v>0</v>
      </c>
      <c r="J123" s="5">
        <v>0</v>
      </c>
      <c r="K123" s="5">
        <v>0</v>
      </c>
      <c r="L123" s="5">
        <v>1</v>
      </c>
      <c r="M123" s="5">
        <v>0</v>
      </c>
      <c r="N123" s="5">
        <v>0</v>
      </c>
      <c r="S123" s="3" t="s">
        <v>87</v>
      </c>
    </row>
    <row r="124" spans="1:19" ht="11.25">
      <c r="A124" s="16">
        <v>38835</v>
      </c>
      <c r="B124" s="9">
        <v>50</v>
      </c>
      <c r="C124" s="9">
        <v>27</v>
      </c>
      <c r="D124" s="9">
        <v>54</v>
      </c>
      <c r="E124" s="9">
        <v>6.01</v>
      </c>
      <c r="F124" s="9">
        <v>2980</v>
      </c>
      <c r="G124" s="5">
        <v>0</v>
      </c>
      <c r="H124" s="5">
        <v>0</v>
      </c>
      <c r="I124" s="5">
        <v>0</v>
      </c>
      <c r="J124" s="5">
        <v>0</v>
      </c>
      <c r="K124" s="5">
        <v>0</v>
      </c>
      <c r="L124" s="5">
        <v>0</v>
      </c>
      <c r="M124" s="5">
        <v>0</v>
      </c>
      <c r="N124" s="5">
        <v>0</v>
      </c>
      <c r="S124" s="3" t="s">
        <v>88</v>
      </c>
    </row>
    <row r="125" spans="1:27" ht="11.25">
      <c r="A125" s="16">
        <v>38836</v>
      </c>
      <c r="E125" s="9">
        <v>6.34</v>
      </c>
      <c r="F125" s="9">
        <v>3380</v>
      </c>
      <c r="G125" s="5">
        <v>0</v>
      </c>
      <c r="H125" s="5">
        <v>0</v>
      </c>
      <c r="I125" s="5">
        <v>0</v>
      </c>
      <c r="J125" s="5">
        <v>0</v>
      </c>
      <c r="K125" s="5">
        <v>0</v>
      </c>
      <c r="L125" s="5">
        <v>0</v>
      </c>
      <c r="M125" s="5">
        <v>0</v>
      </c>
      <c r="N125" s="5">
        <v>0</v>
      </c>
      <c r="S125" s="3" t="s">
        <v>32</v>
      </c>
      <c r="Y125" s="4"/>
      <c r="Z125" s="2"/>
      <c r="AA125" s="4"/>
    </row>
    <row r="126" spans="1:26" ht="11.25">
      <c r="A126" s="16">
        <v>38837</v>
      </c>
      <c r="E126" s="11">
        <v>6.62</v>
      </c>
      <c r="F126" s="9">
        <v>3820</v>
      </c>
      <c r="G126" s="5">
        <v>0</v>
      </c>
      <c r="H126" s="5">
        <v>0</v>
      </c>
      <c r="I126" s="5">
        <v>0</v>
      </c>
      <c r="J126" s="5">
        <v>0</v>
      </c>
      <c r="K126" s="5">
        <v>0</v>
      </c>
      <c r="L126" s="5">
        <v>0</v>
      </c>
      <c r="M126" s="5">
        <v>0</v>
      </c>
      <c r="N126" s="5">
        <v>0</v>
      </c>
      <c r="S126" s="3" t="s">
        <v>33</v>
      </c>
      <c r="T126" s="3"/>
      <c r="U126" s="3"/>
      <c r="V126" s="3"/>
      <c r="X126" s="3"/>
      <c r="Z126" s="3"/>
    </row>
    <row r="127" spans="1:27" s="2" customFormat="1" ht="11.25">
      <c r="A127" s="14" t="s">
        <v>44</v>
      </c>
      <c r="B127" s="8"/>
      <c r="C127" s="8"/>
      <c r="D127" s="8"/>
      <c r="E127" s="13"/>
      <c r="F127" s="8"/>
      <c r="G127" s="4">
        <f aca="true" t="shared" si="2" ref="G127:N127">SUM(G97:G126)</f>
        <v>0</v>
      </c>
      <c r="H127" s="4">
        <f t="shared" si="2"/>
        <v>0</v>
      </c>
      <c r="I127" s="4">
        <f t="shared" si="2"/>
        <v>0</v>
      </c>
      <c r="J127" s="4">
        <f t="shared" si="2"/>
        <v>0</v>
      </c>
      <c r="K127" s="4">
        <f t="shared" si="2"/>
        <v>85</v>
      </c>
      <c r="L127" s="4">
        <f t="shared" si="2"/>
        <v>48</v>
      </c>
      <c r="M127" s="4">
        <f t="shared" si="2"/>
        <v>0</v>
      </c>
      <c r="N127" s="4">
        <f t="shared" si="2"/>
        <v>3</v>
      </c>
      <c r="O127" s="4"/>
      <c r="P127" s="4"/>
      <c r="Q127" s="4"/>
      <c r="R127" s="4"/>
      <c r="S127" s="4">
        <f>SUM(K127:L127)</f>
        <v>133</v>
      </c>
      <c r="T127" s="2" t="s">
        <v>37</v>
      </c>
      <c r="U127" s="6"/>
      <c r="V127" s="4" t="s">
        <v>38</v>
      </c>
      <c r="W127" s="4">
        <f>SUM(K127,K96,K64,K35)</f>
        <v>312</v>
      </c>
      <c r="X127" s="4" t="s">
        <v>39</v>
      </c>
      <c r="Y127" s="4">
        <f>SUM(L127,L96,L64,L35)</f>
        <v>102</v>
      </c>
      <c r="Z127" s="4" t="s">
        <v>40</v>
      </c>
      <c r="AA127" s="4">
        <f>SUM(W127:Y127)</f>
        <v>414</v>
      </c>
    </row>
    <row r="128" spans="1:19" ht="11.25">
      <c r="A128" s="16">
        <v>38838</v>
      </c>
      <c r="B128" s="9">
        <v>46</v>
      </c>
      <c r="C128" s="9">
        <v>26</v>
      </c>
      <c r="D128" s="9">
        <v>55</v>
      </c>
      <c r="E128" s="9">
        <v>6.45</v>
      </c>
      <c r="F128" s="9">
        <v>3570</v>
      </c>
      <c r="G128" s="5">
        <v>0</v>
      </c>
      <c r="H128" s="5">
        <v>0</v>
      </c>
      <c r="I128" s="5">
        <v>0</v>
      </c>
      <c r="J128" s="5">
        <v>0</v>
      </c>
      <c r="K128" s="5">
        <v>1</v>
      </c>
      <c r="L128" s="5">
        <v>3</v>
      </c>
      <c r="M128" s="5">
        <v>0</v>
      </c>
      <c r="N128" s="5">
        <v>0</v>
      </c>
      <c r="S128" s="3" t="s">
        <v>89</v>
      </c>
    </row>
    <row r="129" spans="1:14" ht="11.25">
      <c r="A129" s="16">
        <v>38839</v>
      </c>
      <c r="B129" s="9">
        <v>46</v>
      </c>
      <c r="C129" s="9">
        <v>26</v>
      </c>
      <c r="D129" s="9">
        <v>54</v>
      </c>
      <c r="E129" s="9">
        <v>6.18</v>
      </c>
      <c r="F129" s="9">
        <v>3200</v>
      </c>
      <c r="G129" s="5">
        <v>0</v>
      </c>
      <c r="H129" s="5">
        <v>0</v>
      </c>
      <c r="I129" s="5">
        <v>0</v>
      </c>
      <c r="J129" s="5">
        <v>0</v>
      </c>
      <c r="K129" s="5">
        <v>0</v>
      </c>
      <c r="L129" s="5">
        <v>0</v>
      </c>
      <c r="M129" s="5">
        <v>0</v>
      </c>
      <c r="N129" s="5">
        <v>0</v>
      </c>
    </row>
    <row r="130" spans="1:31" ht="11.25">
      <c r="A130" s="16">
        <v>38840</v>
      </c>
      <c r="B130" s="9">
        <v>48</v>
      </c>
      <c r="C130" s="9">
        <v>27</v>
      </c>
      <c r="D130" s="9">
        <v>54</v>
      </c>
      <c r="E130" s="9">
        <v>6.05</v>
      </c>
      <c r="F130" s="9">
        <v>3030</v>
      </c>
      <c r="G130" s="5">
        <v>0</v>
      </c>
      <c r="H130" s="5">
        <v>0</v>
      </c>
      <c r="I130" s="5">
        <v>0</v>
      </c>
      <c r="J130" s="5">
        <v>0</v>
      </c>
      <c r="K130" s="5">
        <v>0</v>
      </c>
      <c r="L130" s="5">
        <v>0</v>
      </c>
      <c r="M130" s="5">
        <v>0</v>
      </c>
      <c r="N130" s="5">
        <v>0</v>
      </c>
      <c r="S130" s="5"/>
      <c r="U130" s="5"/>
      <c r="AB130" s="5"/>
      <c r="AC130" s="5"/>
      <c r="AD130" s="5"/>
      <c r="AE130" s="5"/>
    </row>
    <row r="131" spans="1:19" ht="11.25">
      <c r="A131" s="16">
        <v>38841</v>
      </c>
      <c r="B131" s="9">
        <v>50</v>
      </c>
      <c r="C131" s="9">
        <v>27</v>
      </c>
      <c r="D131" s="9">
        <v>56</v>
      </c>
      <c r="E131" s="9">
        <v>5.99</v>
      </c>
      <c r="F131" s="9">
        <v>2950</v>
      </c>
      <c r="G131" s="5">
        <v>0</v>
      </c>
      <c r="H131" s="5">
        <v>0</v>
      </c>
      <c r="I131" s="5">
        <v>0</v>
      </c>
      <c r="J131" s="5">
        <v>0</v>
      </c>
      <c r="K131" s="5">
        <v>1</v>
      </c>
      <c r="L131" s="5">
        <v>4</v>
      </c>
      <c r="M131" s="5">
        <v>0</v>
      </c>
      <c r="N131" s="5">
        <v>0</v>
      </c>
      <c r="S131" s="3" t="s">
        <v>90</v>
      </c>
    </row>
    <row r="132" spans="1:19" ht="11.25">
      <c r="A132" s="16">
        <v>38842</v>
      </c>
      <c r="B132" s="9">
        <v>51</v>
      </c>
      <c r="C132" s="9">
        <v>27</v>
      </c>
      <c r="D132" s="9">
        <v>55</v>
      </c>
      <c r="E132" s="11">
        <v>5.98</v>
      </c>
      <c r="F132" s="9">
        <v>2940</v>
      </c>
      <c r="G132" s="5">
        <v>0</v>
      </c>
      <c r="H132" s="5">
        <v>0</v>
      </c>
      <c r="I132" s="5">
        <v>1</v>
      </c>
      <c r="J132" s="5">
        <v>0</v>
      </c>
      <c r="K132" s="5">
        <v>2</v>
      </c>
      <c r="L132" s="5">
        <v>1</v>
      </c>
      <c r="M132" s="5">
        <v>0</v>
      </c>
      <c r="N132" s="5">
        <v>0</v>
      </c>
      <c r="S132" s="3" t="s">
        <v>97</v>
      </c>
    </row>
    <row r="133" spans="1:19" ht="11.25">
      <c r="A133" s="16">
        <v>38843</v>
      </c>
      <c r="E133" s="9">
        <v>6.01</v>
      </c>
      <c r="F133" s="9">
        <v>2980</v>
      </c>
      <c r="G133" s="5">
        <v>0</v>
      </c>
      <c r="H133" s="5">
        <v>0</v>
      </c>
      <c r="I133" s="5">
        <v>0</v>
      </c>
      <c r="J133" s="5">
        <v>0</v>
      </c>
      <c r="K133" s="5">
        <v>0</v>
      </c>
      <c r="L133" s="5">
        <v>0</v>
      </c>
      <c r="M133" s="5">
        <v>0</v>
      </c>
      <c r="N133" s="5">
        <v>0</v>
      </c>
      <c r="S133" s="3" t="s">
        <v>32</v>
      </c>
    </row>
    <row r="134" spans="1:19" ht="11.25">
      <c r="A134" s="16">
        <v>38844</v>
      </c>
      <c r="E134" s="9">
        <v>5.96</v>
      </c>
      <c r="F134" s="9">
        <v>2910</v>
      </c>
      <c r="G134" s="5">
        <v>0</v>
      </c>
      <c r="H134" s="5">
        <v>0</v>
      </c>
      <c r="I134" s="5">
        <v>0</v>
      </c>
      <c r="J134" s="5">
        <v>0</v>
      </c>
      <c r="K134" s="5">
        <v>0</v>
      </c>
      <c r="L134" s="5">
        <v>0</v>
      </c>
      <c r="M134" s="5">
        <v>0</v>
      </c>
      <c r="N134" s="5">
        <v>0</v>
      </c>
      <c r="S134" s="3" t="s">
        <v>33</v>
      </c>
    </row>
    <row r="135" spans="1:19" ht="11.25">
      <c r="A135" s="16">
        <v>38845</v>
      </c>
      <c r="B135" s="9">
        <v>47</v>
      </c>
      <c r="C135" s="9">
        <v>47</v>
      </c>
      <c r="D135" s="9">
        <v>52</v>
      </c>
      <c r="E135" s="9">
        <v>5.92</v>
      </c>
      <c r="F135" s="9">
        <v>2860</v>
      </c>
      <c r="G135" s="5">
        <v>0</v>
      </c>
      <c r="H135" s="5">
        <v>0</v>
      </c>
      <c r="I135" s="5">
        <v>1</v>
      </c>
      <c r="J135" s="5">
        <v>9</v>
      </c>
      <c r="K135" s="5">
        <v>3</v>
      </c>
      <c r="L135" s="5">
        <v>7</v>
      </c>
      <c r="M135" s="5">
        <v>0</v>
      </c>
      <c r="N135" s="5">
        <v>0</v>
      </c>
      <c r="S135" s="3" t="s">
        <v>91</v>
      </c>
    </row>
    <row r="136" spans="1:19" ht="11.25">
      <c r="A136" s="16">
        <v>38846</v>
      </c>
      <c r="B136" s="9">
        <v>46</v>
      </c>
      <c r="C136" s="9">
        <v>46</v>
      </c>
      <c r="D136" s="9">
        <v>52</v>
      </c>
      <c r="E136" s="11">
        <v>5.78</v>
      </c>
      <c r="F136" s="9">
        <v>2660</v>
      </c>
      <c r="G136" s="5">
        <v>1</v>
      </c>
      <c r="H136" s="5">
        <v>0</v>
      </c>
      <c r="I136" s="5">
        <v>1</v>
      </c>
      <c r="J136" s="5">
        <v>3</v>
      </c>
      <c r="K136" s="5">
        <v>0</v>
      </c>
      <c r="L136" s="5">
        <v>1</v>
      </c>
      <c r="M136" s="5">
        <v>0</v>
      </c>
      <c r="N136" s="5">
        <v>0</v>
      </c>
      <c r="S136" s="3" t="s">
        <v>92</v>
      </c>
    </row>
    <row r="137" spans="1:19" ht="11.25">
      <c r="A137" s="16">
        <v>38847</v>
      </c>
      <c r="B137" s="9">
        <v>46</v>
      </c>
      <c r="C137" s="9">
        <v>45</v>
      </c>
      <c r="D137" s="9">
        <v>52</v>
      </c>
      <c r="E137" s="9">
        <v>5.75</v>
      </c>
      <c r="F137" s="9">
        <v>2610</v>
      </c>
      <c r="G137" s="5">
        <v>1</v>
      </c>
      <c r="H137" s="5">
        <v>0</v>
      </c>
      <c r="I137" s="5">
        <v>1</v>
      </c>
      <c r="J137" s="5">
        <v>9</v>
      </c>
      <c r="K137" s="5">
        <v>1</v>
      </c>
      <c r="L137" s="5">
        <v>3</v>
      </c>
      <c r="M137" s="5">
        <v>0</v>
      </c>
      <c r="N137" s="5">
        <v>0</v>
      </c>
      <c r="S137" s="3" t="s">
        <v>93</v>
      </c>
    </row>
    <row r="138" spans="1:19" ht="11.25">
      <c r="A138" s="16">
        <v>38848</v>
      </c>
      <c r="B138" s="9">
        <v>50</v>
      </c>
      <c r="C138" s="9">
        <v>46</v>
      </c>
      <c r="D138" s="9">
        <v>53</v>
      </c>
      <c r="E138" s="9">
        <v>5.77</v>
      </c>
      <c r="F138" s="9">
        <v>2640</v>
      </c>
      <c r="G138" s="5">
        <v>0</v>
      </c>
      <c r="H138" s="5">
        <v>0</v>
      </c>
      <c r="I138" s="5">
        <v>4</v>
      </c>
      <c r="J138" s="5">
        <v>13</v>
      </c>
      <c r="K138" s="5">
        <v>3</v>
      </c>
      <c r="L138" s="5">
        <v>4</v>
      </c>
      <c r="M138" s="5">
        <v>0</v>
      </c>
      <c r="N138" s="5">
        <v>0</v>
      </c>
      <c r="S138" s="3" t="s">
        <v>94</v>
      </c>
    </row>
    <row r="139" spans="1:19" ht="11.25">
      <c r="A139" s="16">
        <v>38849</v>
      </c>
      <c r="B139" s="9">
        <v>50</v>
      </c>
      <c r="C139" s="9">
        <v>47</v>
      </c>
      <c r="D139" s="9">
        <v>55</v>
      </c>
      <c r="E139" s="9">
        <v>5.86</v>
      </c>
      <c r="F139" s="9">
        <v>2770</v>
      </c>
      <c r="G139" s="5">
        <v>0</v>
      </c>
      <c r="H139" s="5">
        <v>1</v>
      </c>
      <c r="I139" s="5">
        <v>1</v>
      </c>
      <c r="J139" s="5">
        <v>6</v>
      </c>
      <c r="K139" s="5">
        <v>2</v>
      </c>
      <c r="L139" s="5">
        <v>5</v>
      </c>
      <c r="M139" s="5">
        <v>0</v>
      </c>
      <c r="N139" s="5">
        <v>0</v>
      </c>
      <c r="Q139" s="5">
        <v>1</v>
      </c>
      <c r="S139" s="3" t="s">
        <v>95</v>
      </c>
    </row>
    <row r="140" spans="1:19" ht="11.25">
      <c r="A140" s="16">
        <v>38850</v>
      </c>
      <c r="E140" s="9">
        <v>5.77</v>
      </c>
      <c r="F140" s="9">
        <v>2640</v>
      </c>
      <c r="G140" s="5">
        <v>0</v>
      </c>
      <c r="H140" s="5">
        <v>0</v>
      </c>
      <c r="I140" s="5">
        <v>0</v>
      </c>
      <c r="J140" s="5">
        <v>0</v>
      </c>
      <c r="K140" s="5">
        <v>0</v>
      </c>
      <c r="L140" s="5">
        <v>0</v>
      </c>
      <c r="M140" s="5">
        <v>0</v>
      </c>
      <c r="N140" s="5">
        <v>0</v>
      </c>
      <c r="S140" s="3" t="s">
        <v>32</v>
      </c>
    </row>
    <row r="141" spans="1:19" ht="11.25">
      <c r="A141" s="16">
        <v>38851</v>
      </c>
      <c r="E141" s="9">
        <v>5.77</v>
      </c>
      <c r="F141" s="9">
        <v>2640</v>
      </c>
      <c r="G141" s="5">
        <v>0</v>
      </c>
      <c r="H141" s="5">
        <v>0</v>
      </c>
      <c r="I141" s="5">
        <v>0</v>
      </c>
      <c r="J141" s="5">
        <v>0</v>
      </c>
      <c r="K141" s="5">
        <v>0</v>
      </c>
      <c r="L141" s="5">
        <v>0</v>
      </c>
      <c r="M141" s="5">
        <v>0</v>
      </c>
      <c r="N141" s="5">
        <v>0</v>
      </c>
      <c r="S141" s="3" t="s">
        <v>33</v>
      </c>
    </row>
    <row r="142" spans="1:19" ht="11.25">
      <c r="A142" s="16">
        <v>38852</v>
      </c>
      <c r="B142" s="9">
        <v>52</v>
      </c>
      <c r="C142" s="9">
        <v>40</v>
      </c>
      <c r="D142" s="9">
        <v>56</v>
      </c>
      <c r="E142" s="9">
        <v>5.87</v>
      </c>
      <c r="F142" s="9">
        <v>2780</v>
      </c>
      <c r="G142" s="5">
        <v>1</v>
      </c>
      <c r="H142" s="5">
        <v>2</v>
      </c>
      <c r="I142" s="5">
        <v>10</v>
      </c>
      <c r="J142" s="5">
        <v>54</v>
      </c>
      <c r="K142" s="5">
        <v>0</v>
      </c>
      <c r="L142" s="5">
        <v>0</v>
      </c>
      <c r="M142" s="5">
        <v>0</v>
      </c>
      <c r="N142" s="5">
        <v>0</v>
      </c>
      <c r="S142" s="3" t="s">
        <v>96</v>
      </c>
    </row>
    <row r="143" spans="1:19" ht="11.25">
      <c r="A143" s="16">
        <v>38853</v>
      </c>
      <c r="B143" s="9">
        <v>54</v>
      </c>
      <c r="C143" s="9">
        <v>43</v>
      </c>
      <c r="D143" s="9">
        <v>57</v>
      </c>
      <c r="E143" s="9">
        <v>6.11</v>
      </c>
      <c r="F143" s="9">
        <v>3110</v>
      </c>
      <c r="G143" s="5">
        <v>0</v>
      </c>
      <c r="H143" s="5">
        <v>0</v>
      </c>
      <c r="I143" s="5">
        <v>0</v>
      </c>
      <c r="J143" s="5">
        <v>0</v>
      </c>
      <c r="K143" s="5">
        <v>0</v>
      </c>
      <c r="L143" s="5">
        <v>0</v>
      </c>
      <c r="M143" s="5">
        <v>0</v>
      </c>
      <c r="N143" s="5">
        <v>0</v>
      </c>
      <c r="S143" s="3" t="s">
        <v>98</v>
      </c>
    </row>
    <row r="144" spans="1:19" ht="11.25">
      <c r="A144" s="16">
        <v>38854</v>
      </c>
      <c r="B144" s="9">
        <v>53</v>
      </c>
      <c r="C144" s="9">
        <v>43</v>
      </c>
      <c r="D144" s="9">
        <v>56</v>
      </c>
      <c r="E144" s="11">
        <v>6.5</v>
      </c>
      <c r="F144" s="9">
        <v>3640</v>
      </c>
      <c r="G144" s="5">
        <v>0</v>
      </c>
      <c r="H144" s="5">
        <v>0</v>
      </c>
      <c r="I144" s="5">
        <v>0</v>
      </c>
      <c r="J144" s="5">
        <v>0</v>
      </c>
      <c r="K144" s="5">
        <v>0</v>
      </c>
      <c r="L144" s="5">
        <v>0</v>
      </c>
      <c r="M144" s="5">
        <v>0</v>
      </c>
      <c r="N144" s="5">
        <v>0</v>
      </c>
      <c r="S144" s="3" t="s">
        <v>98</v>
      </c>
    </row>
    <row r="145" spans="1:19" ht="11.25">
      <c r="A145" s="16">
        <v>38855</v>
      </c>
      <c r="B145" s="9">
        <v>52</v>
      </c>
      <c r="C145" s="9">
        <v>42</v>
      </c>
      <c r="D145" s="9">
        <v>56</v>
      </c>
      <c r="E145" s="11">
        <v>6.89</v>
      </c>
      <c r="F145" s="9">
        <v>4240</v>
      </c>
      <c r="G145" s="5">
        <v>0</v>
      </c>
      <c r="H145" s="5">
        <v>0</v>
      </c>
      <c r="I145" s="5">
        <v>0</v>
      </c>
      <c r="J145" s="5">
        <v>0</v>
      </c>
      <c r="K145" s="5">
        <v>0</v>
      </c>
      <c r="L145" s="5">
        <v>0</v>
      </c>
      <c r="M145" s="5">
        <v>0</v>
      </c>
      <c r="N145" s="5">
        <v>0</v>
      </c>
      <c r="S145" s="3" t="s">
        <v>98</v>
      </c>
    </row>
    <row r="146" spans="1:19" ht="11.25">
      <c r="A146" s="16">
        <v>38856</v>
      </c>
      <c r="E146" s="11">
        <v>6.98</v>
      </c>
      <c r="F146" s="9">
        <v>4370</v>
      </c>
      <c r="G146" s="5">
        <v>0</v>
      </c>
      <c r="H146" s="5">
        <v>0</v>
      </c>
      <c r="I146" s="5">
        <v>0</v>
      </c>
      <c r="J146" s="5">
        <v>0</v>
      </c>
      <c r="K146" s="5">
        <v>0</v>
      </c>
      <c r="L146" s="5">
        <v>0</v>
      </c>
      <c r="M146" s="5">
        <v>0</v>
      </c>
      <c r="N146" s="5">
        <v>0</v>
      </c>
      <c r="S146" s="3" t="s">
        <v>98</v>
      </c>
    </row>
    <row r="147" spans="1:19" ht="11.25">
      <c r="A147" s="16">
        <v>38857</v>
      </c>
      <c r="E147" s="9">
        <v>6.93</v>
      </c>
      <c r="F147" s="9">
        <v>4290</v>
      </c>
      <c r="G147" s="5">
        <v>0</v>
      </c>
      <c r="H147" s="5">
        <v>0</v>
      </c>
      <c r="I147" s="5">
        <v>0</v>
      </c>
      <c r="J147" s="5">
        <v>0</v>
      </c>
      <c r="K147" s="5">
        <v>0</v>
      </c>
      <c r="L147" s="5">
        <v>0</v>
      </c>
      <c r="M147" s="5">
        <v>0</v>
      </c>
      <c r="N147" s="5">
        <v>0</v>
      </c>
      <c r="S147" s="3" t="s">
        <v>98</v>
      </c>
    </row>
    <row r="148" spans="1:19" ht="11.25">
      <c r="A148" s="16">
        <v>38858</v>
      </c>
      <c r="E148" s="9">
        <v>6.76</v>
      </c>
      <c r="F148" s="9">
        <v>4040</v>
      </c>
      <c r="G148" s="5">
        <v>0</v>
      </c>
      <c r="H148" s="5">
        <v>0</v>
      </c>
      <c r="I148" s="5">
        <v>0</v>
      </c>
      <c r="J148" s="5">
        <v>0</v>
      </c>
      <c r="K148" s="5">
        <v>0</v>
      </c>
      <c r="L148" s="5">
        <v>0</v>
      </c>
      <c r="M148" s="5">
        <v>0</v>
      </c>
      <c r="N148" s="5">
        <v>0</v>
      </c>
      <c r="S148" s="3" t="s">
        <v>98</v>
      </c>
    </row>
    <row r="149" spans="1:19" ht="11.25">
      <c r="A149" s="16">
        <v>38859</v>
      </c>
      <c r="E149" s="11">
        <v>6.52</v>
      </c>
      <c r="F149" s="9">
        <v>3670</v>
      </c>
      <c r="G149" s="5">
        <v>0</v>
      </c>
      <c r="H149" s="5">
        <v>0</v>
      </c>
      <c r="I149" s="5">
        <v>0</v>
      </c>
      <c r="J149" s="5">
        <v>0</v>
      </c>
      <c r="K149" s="5">
        <v>0</v>
      </c>
      <c r="L149" s="5">
        <v>0</v>
      </c>
      <c r="M149" s="5">
        <v>0</v>
      </c>
      <c r="N149" s="5">
        <v>0</v>
      </c>
      <c r="S149" s="3" t="s">
        <v>98</v>
      </c>
    </row>
    <row r="150" spans="1:19" ht="11.25">
      <c r="A150" s="16">
        <v>38860</v>
      </c>
      <c r="E150" s="9">
        <v>6.53</v>
      </c>
      <c r="F150" s="9">
        <v>3690</v>
      </c>
      <c r="G150" s="5">
        <v>0</v>
      </c>
      <c r="H150" s="5">
        <v>0</v>
      </c>
      <c r="I150" s="5">
        <v>0</v>
      </c>
      <c r="J150" s="5">
        <v>0</v>
      </c>
      <c r="K150" s="5">
        <v>0</v>
      </c>
      <c r="L150" s="5">
        <v>0</v>
      </c>
      <c r="M150" s="5">
        <v>0</v>
      </c>
      <c r="N150" s="5">
        <v>0</v>
      </c>
      <c r="S150" s="3" t="s">
        <v>98</v>
      </c>
    </row>
    <row r="151" spans="1:19" ht="11.25">
      <c r="A151" s="16">
        <v>38861</v>
      </c>
      <c r="E151" s="9">
        <v>6.55</v>
      </c>
      <c r="F151" s="9">
        <v>3710</v>
      </c>
      <c r="G151" s="5">
        <v>0</v>
      </c>
      <c r="H151" s="5">
        <v>0</v>
      </c>
      <c r="I151" s="5">
        <v>0</v>
      </c>
      <c r="J151" s="5">
        <v>0</v>
      </c>
      <c r="K151" s="5">
        <v>0</v>
      </c>
      <c r="L151" s="5">
        <v>0</v>
      </c>
      <c r="M151" s="5">
        <v>0</v>
      </c>
      <c r="N151" s="5">
        <v>0</v>
      </c>
      <c r="S151" s="3" t="s">
        <v>98</v>
      </c>
    </row>
    <row r="152" spans="1:19" ht="11.25">
      <c r="A152" s="16">
        <v>38862</v>
      </c>
      <c r="B152" s="5"/>
      <c r="E152" s="9">
        <v>6.37</v>
      </c>
      <c r="F152" s="9">
        <v>3450</v>
      </c>
      <c r="G152" s="5">
        <v>0</v>
      </c>
      <c r="H152" s="5">
        <v>0</v>
      </c>
      <c r="I152" s="5">
        <v>0</v>
      </c>
      <c r="J152" s="5">
        <v>0</v>
      </c>
      <c r="K152" s="5">
        <v>0</v>
      </c>
      <c r="L152" s="5">
        <v>0</v>
      </c>
      <c r="M152" s="5">
        <v>0</v>
      </c>
      <c r="N152" s="5">
        <v>0</v>
      </c>
      <c r="S152" s="3" t="s">
        <v>98</v>
      </c>
    </row>
    <row r="153" spans="1:19" ht="11.25">
      <c r="A153" s="16">
        <v>38863</v>
      </c>
      <c r="E153" s="9">
        <v>6.15</v>
      </c>
      <c r="F153" s="9">
        <v>3160</v>
      </c>
      <c r="G153" s="5">
        <v>0</v>
      </c>
      <c r="H153" s="5">
        <v>0</v>
      </c>
      <c r="I153" s="5">
        <v>0</v>
      </c>
      <c r="J153" s="5">
        <v>0</v>
      </c>
      <c r="K153" s="5">
        <v>0</v>
      </c>
      <c r="L153" s="5">
        <v>0</v>
      </c>
      <c r="M153" s="5">
        <v>0</v>
      </c>
      <c r="N153" s="5">
        <v>0</v>
      </c>
      <c r="S153" s="3" t="s">
        <v>99</v>
      </c>
    </row>
    <row r="154" spans="1:19" ht="11.25">
      <c r="A154" s="16">
        <v>38864</v>
      </c>
      <c r="E154" s="11">
        <v>5.99</v>
      </c>
      <c r="F154" s="9">
        <v>2950</v>
      </c>
      <c r="G154" s="5">
        <v>0</v>
      </c>
      <c r="H154" s="5">
        <v>0</v>
      </c>
      <c r="I154" s="5">
        <v>0</v>
      </c>
      <c r="J154" s="5">
        <v>0</v>
      </c>
      <c r="K154" s="5">
        <v>0</v>
      </c>
      <c r="L154" s="5">
        <v>0</v>
      </c>
      <c r="M154" s="5">
        <v>0</v>
      </c>
      <c r="N154" s="5">
        <v>0</v>
      </c>
      <c r="S154" s="3" t="s">
        <v>164</v>
      </c>
    </row>
    <row r="155" spans="1:19" ht="11.25">
      <c r="A155" s="16">
        <v>38865</v>
      </c>
      <c r="E155" s="9">
        <v>5.83</v>
      </c>
      <c r="F155" s="9">
        <v>2730</v>
      </c>
      <c r="G155" s="5">
        <v>0</v>
      </c>
      <c r="H155" s="5">
        <v>0</v>
      </c>
      <c r="I155" s="5">
        <v>0</v>
      </c>
      <c r="J155" s="5">
        <v>0</v>
      </c>
      <c r="K155" s="5">
        <v>0</v>
      </c>
      <c r="L155" s="5">
        <v>0</v>
      </c>
      <c r="M155" s="5">
        <v>0</v>
      </c>
      <c r="N155" s="5">
        <v>0</v>
      </c>
      <c r="S155" s="3" t="s">
        <v>166</v>
      </c>
    </row>
    <row r="156" spans="1:19" ht="11.25">
      <c r="A156" s="16">
        <v>38866</v>
      </c>
      <c r="E156" s="11">
        <v>5.76</v>
      </c>
      <c r="F156" s="9">
        <v>2630</v>
      </c>
      <c r="G156" s="5">
        <v>0</v>
      </c>
      <c r="H156" s="5">
        <v>0</v>
      </c>
      <c r="I156" s="5">
        <v>0</v>
      </c>
      <c r="J156" s="5">
        <v>0</v>
      </c>
      <c r="K156" s="5">
        <v>0</v>
      </c>
      <c r="L156" s="5">
        <v>0</v>
      </c>
      <c r="M156" s="5">
        <v>0</v>
      </c>
      <c r="N156" s="5">
        <v>0</v>
      </c>
      <c r="S156" s="3" t="s">
        <v>167</v>
      </c>
    </row>
    <row r="157" spans="1:19" ht="11.25">
      <c r="A157" s="16">
        <v>38867</v>
      </c>
      <c r="B157" s="8"/>
      <c r="C157" s="8"/>
      <c r="D157" s="8"/>
      <c r="E157" s="11">
        <v>5.7</v>
      </c>
      <c r="F157" s="9">
        <v>2550</v>
      </c>
      <c r="G157" s="5">
        <v>0</v>
      </c>
      <c r="H157" s="5">
        <v>0</v>
      </c>
      <c r="I157" s="5">
        <v>0</v>
      </c>
      <c r="J157" s="5">
        <v>0</v>
      </c>
      <c r="K157" s="5">
        <v>0</v>
      </c>
      <c r="L157" s="5">
        <v>0</v>
      </c>
      <c r="M157" s="5">
        <v>0</v>
      </c>
      <c r="N157" s="5">
        <v>0</v>
      </c>
      <c r="S157" s="3" t="s">
        <v>165</v>
      </c>
    </row>
    <row r="158" spans="1:19" ht="11.25">
      <c r="A158" s="16">
        <v>38868</v>
      </c>
      <c r="B158" s="9">
        <v>53</v>
      </c>
      <c r="C158" s="9">
        <v>40</v>
      </c>
      <c r="D158" s="9">
        <v>59</v>
      </c>
      <c r="E158" s="9">
        <v>5.62</v>
      </c>
      <c r="F158" s="9">
        <v>2440</v>
      </c>
      <c r="G158" s="5">
        <v>0</v>
      </c>
      <c r="H158" s="5">
        <v>0</v>
      </c>
      <c r="I158" s="5">
        <v>1</v>
      </c>
      <c r="J158" s="5">
        <v>22</v>
      </c>
      <c r="K158" s="5">
        <v>8</v>
      </c>
      <c r="L158" s="5">
        <v>12</v>
      </c>
      <c r="M158" s="5">
        <v>0</v>
      </c>
      <c r="N158" s="5">
        <v>0</v>
      </c>
      <c r="O158" s="5">
        <v>1</v>
      </c>
      <c r="Q158" s="5">
        <v>1</v>
      </c>
      <c r="S158" s="3" t="s">
        <v>101</v>
      </c>
    </row>
    <row r="159" spans="1:27" s="2" customFormat="1" ht="11.25">
      <c r="A159" s="14" t="s">
        <v>45</v>
      </c>
      <c r="B159" s="8"/>
      <c r="C159" s="8"/>
      <c r="D159" s="8"/>
      <c r="E159" s="8"/>
      <c r="F159" s="8"/>
      <c r="G159" s="4">
        <f aca="true" t="shared" si="3" ref="G159:N159">SUM(G128:G158)</f>
        <v>3</v>
      </c>
      <c r="H159" s="4">
        <f t="shared" si="3"/>
        <v>3</v>
      </c>
      <c r="I159" s="4">
        <f t="shared" si="3"/>
        <v>20</v>
      </c>
      <c r="J159" s="4">
        <f t="shared" si="3"/>
        <v>116</v>
      </c>
      <c r="K159" s="4">
        <f t="shared" si="3"/>
        <v>21</v>
      </c>
      <c r="L159" s="4">
        <f t="shared" si="3"/>
        <v>40</v>
      </c>
      <c r="M159" s="4">
        <f t="shared" si="3"/>
        <v>0</v>
      </c>
      <c r="N159" s="4">
        <f t="shared" si="3"/>
        <v>0</v>
      </c>
      <c r="O159" s="4"/>
      <c r="P159" s="4"/>
      <c r="Q159" s="4"/>
      <c r="R159" s="4"/>
      <c r="S159" s="4">
        <v>160</v>
      </c>
      <c r="T159" s="2" t="s">
        <v>37</v>
      </c>
      <c r="V159" s="4" t="s">
        <v>38</v>
      </c>
      <c r="W159" s="4">
        <f>SUM(K159,K127,K96,K64,K35)</f>
        <v>333</v>
      </c>
      <c r="X159" s="4" t="s">
        <v>39</v>
      </c>
      <c r="Y159" s="4">
        <f>SUM(L159,L127,L96,L64,L35)</f>
        <v>142</v>
      </c>
      <c r="Z159" s="4" t="s">
        <v>40</v>
      </c>
      <c r="AA159" s="4">
        <f>SUM(W159:Y159)</f>
        <v>475</v>
      </c>
    </row>
    <row r="160" spans="1:19" ht="11.25">
      <c r="A160" s="16">
        <v>38869</v>
      </c>
      <c r="B160" s="9">
        <v>54</v>
      </c>
      <c r="C160" s="9">
        <v>40</v>
      </c>
      <c r="D160" s="9">
        <v>59</v>
      </c>
      <c r="E160" s="9">
        <v>5.58</v>
      </c>
      <c r="F160" s="9">
        <v>2390</v>
      </c>
      <c r="G160" s="5">
        <v>0</v>
      </c>
      <c r="H160" s="5">
        <v>0</v>
      </c>
      <c r="I160" s="5">
        <v>3</v>
      </c>
      <c r="J160" s="5">
        <v>30</v>
      </c>
      <c r="K160" s="5">
        <v>1</v>
      </c>
      <c r="L160" s="5">
        <v>16</v>
      </c>
      <c r="M160" s="5">
        <v>0</v>
      </c>
      <c r="N160" s="5">
        <v>0</v>
      </c>
      <c r="S160" s="3" t="s">
        <v>102</v>
      </c>
    </row>
    <row r="161" spans="1:19" ht="11.25">
      <c r="A161" s="16">
        <v>38870</v>
      </c>
      <c r="B161" s="9">
        <v>53</v>
      </c>
      <c r="C161" s="9">
        <v>49</v>
      </c>
      <c r="D161" s="9">
        <v>54</v>
      </c>
      <c r="E161" s="9">
        <v>5.81</v>
      </c>
      <c r="F161" s="9">
        <v>2700</v>
      </c>
      <c r="G161" s="5">
        <v>0</v>
      </c>
      <c r="H161" s="5">
        <v>5</v>
      </c>
      <c r="I161" s="5">
        <v>2</v>
      </c>
      <c r="J161" s="5">
        <v>29</v>
      </c>
      <c r="K161" s="5">
        <v>9</v>
      </c>
      <c r="L161" s="5">
        <v>20</v>
      </c>
      <c r="M161" s="5">
        <v>0</v>
      </c>
      <c r="N161" s="5">
        <v>0</v>
      </c>
      <c r="O161" s="5">
        <v>1</v>
      </c>
      <c r="Q161" s="5">
        <v>2</v>
      </c>
      <c r="S161" s="3" t="s">
        <v>103</v>
      </c>
    </row>
    <row r="162" spans="1:19" ht="11.25">
      <c r="A162" s="16">
        <v>38871</v>
      </c>
      <c r="E162" s="9">
        <v>6.02</v>
      </c>
      <c r="F162" s="9">
        <v>2990</v>
      </c>
      <c r="G162" s="5">
        <v>0</v>
      </c>
      <c r="H162" s="5">
        <v>0</v>
      </c>
      <c r="I162" s="5">
        <v>0</v>
      </c>
      <c r="J162" s="5">
        <v>0</v>
      </c>
      <c r="K162" s="5">
        <v>0</v>
      </c>
      <c r="L162" s="5">
        <v>0</v>
      </c>
      <c r="M162" s="5">
        <v>0</v>
      </c>
      <c r="N162" s="5">
        <v>0</v>
      </c>
      <c r="S162" s="3" t="s">
        <v>164</v>
      </c>
    </row>
    <row r="163" spans="1:34" ht="11.25">
      <c r="A163" s="16">
        <v>38872</v>
      </c>
      <c r="B163" s="8"/>
      <c r="C163" s="8"/>
      <c r="D163" s="8"/>
      <c r="E163" s="9">
        <v>5.93</v>
      </c>
      <c r="F163" s="9">
        <v>2870</v>
      </c>
      <c r="G163" s="5">
        <v>0</v>
      </c>
      <c r="H163" s="5">
        <v>0</v>
      </c>
      <c r="I163" s="5">
        <v>0</v>
      </c>
      <c r="J163" s="5">
        <v>0</v>
      </c>
      <c r="K163" s="5">
        <v>0</v>
      </c>
      <c r="L163" s="5">
        <v>0</v>
      </c>
      <c r="M163" s="5">
        <v>0</v>
      </c>
      <c r="N163" s="5">
        <v>0</v>
      </c>
      <c r="O163" s="4"/>
      <c r="P163" s="4"/>
      <c r="Q163" s="4"/>
      <c r="R163" s="4"/>
      <c r="S163" s="3" t="s">
        <v>166</v>
      </c>
      <c r="T163" s="2"/>
      <c r="U163" s="4"/>
      <c r="W163" s="4"/>
      <c r="X163" s="2"/>
      <c r="Y163" s="4"/>
      <c r="Z163" s="2"/>
      <c r="AA163" s="4"/>
      <c r="AB163" s="4"/>
      <c r="AC163" s="4"/>
      <c r="AD163" s="4"/>
      <c r="AE163" s="4"/>
      <c r="AF163" s="4"/>
      <c r="AG163" s="4"/>
      <c r="AH163" s="4"/>
    </row>
    <row r="164" spans="1:19" ht="11.25">
      <c r="A164" s="16">
        <v>38873</v>
      </c>
      <c r="E164" s="9">
        <v>6.07</v>
      </c>
      <c r="F164" s="9">
        <v>3060</v>
      </c>
      <c r="G164" s="5">
        <v>0</v>
      </c>
      <c r="H164" s="5">
        <v>0</v>
      </c>
      <c r="I164" s="5">
        <v>0</v>
      </c>
      <c r="J164" s="5">
        <v>0</v>
      </c>
      <c r="K164" s="5">
        <v>0</v>
      </c>
      <c r="L164" s="5">
        <v>0</v>
      </c>
      <c r="M164" s="5">
        <v>0</v>
      </c>
      <c r="N164" s="5">
        <v>0</v>
      </c>
      <c r="S164" s="3" t="s">
        <v>168</v>
      </c>
    </row>
    <row r="165" spans="1:19" ht="11.25">
      <c r="A165" s="16">
        <v>38874</v>
      </c>
      <c r="B165" s="9">
        <v>56</v>
      </c>
      <c r="C165" s="9">
        <v>40</v>
      </c>
      <c r="D165" s="9">
        <v>60</v>
      </c>
      <c r="E165" s="9">
        <v>5.94</v>
      </c>
      <c r="F165" s="9">
        <v>2890</v>
      </c>
      <c r="G165" s="5">
        <v>0</v>
      </c>
      <c r="H165" s="5">
        <v>0</v>
      </c>
      <c r="I165" s="5">
        <v>2</v>
      </c>
      <c r="J165" s="5">
        <v>18</v>
      </c>
      <c r="K165" s="5">
        <v>2</v>
      </c>
      <c r="L165" s="5">
        <v>1</v>
      </c>
      <c r="M165" s="5">
        <v>0</v>
      </c>
      <c r="N165" s="5">
        <v>0</v>
      </c>
      <c r="Q165" s="5">
        <v>1</v>
      </c>
      <c r="S165" s="3" t="s">
        <v>105</v>
      </c>
    </row>
    <row r="166" spans="1:19" ht="11.25">
      <c r="A166" s="16">
        <v>38875</v>
      </c>
      <c r="B166" s="9">
        <v>54</v>
      </c>
      <c r="C166" s="9">
        <v>40</v>
      </c>
      <c r="D166" s="9">
        <v>64</v>
      </c>
      <c r="E166" s="11">
        <v>5.8</v>
      </c>
      <c r="F166" s="9">
        <v>2680</v>
      </c>
      <c r="G166" s="5">
        <v>1</v>
      </c>
      <c r="H166" s="5">
        <v>2</v>
      </c>
      <c r="I166" s="5">
        <v>10</v>
      </c>
      <c r="J166" s="5">
        <v>34</v>
      </c>
      <c r="K166" s="5">
        <v>0</v>
      </c>
      <c r="L166" s="5">
        <v>0</v>
      </c>
      <c r="M166" s="5">
        <v>0</v>
      </c>
      <c r="N166" s="5">
        <v>0</v>
      </c>
      <c r="S166" s="3" t="s">
        <v>106</v>
      </c>
    </row>
    <row r="167" spans="1:19" ht="11.25">
      <c r="A167" s="16">
        <v>38876</v>
      </c>
      <c r="B167" s="9">
        <v>54</v>
      </c>
      <c r="C167" s="9">
        <v>40</v>
      </c>
      <c r="D167" s="9">
        <v>64</v>
      </c>
      <c r="E167" s="9">
        <v>5.76</v>
      </c>
      <c r="F167" s="9">
        <v>2630</v>
      </c>
      <c r="G167" s="5">
        <v>0</v>
      </c>
      <c r="H167" s="5">
        <v>1</v>
      </c>
      <c r="I167" s="5">
        <v>4</v>
      </c>
      <c r="J167" s="5">
        <v>29</v>
      </c>
      <c r="K167" s="5">
        <v>4</v>
      </c>
      <c r="L167" s="5">
        <v>6</v>
      </c>
      <c r="M167" s="5">
        <v>0</v>
      </c>
      <c r="N167" s="5">
        <v>0</v>
      </c>
      <c r="O167" s="5">
        <v>1</v>
      </c>
      <c r="S167" s="3" t="s">
        <v>107</v>
      </c>
    </row>
    <row r="168" spans="1:19" ht="11.25">
      <c r="A168" s="16">
        <v>38877</v>
      </c>
      <c r="B168" s="9">
        <v>54</v>
      </c>
      <c r="C168" s="9">
        <v>40</v>
      </c>
      <c r="D168" s="9">
        <v>64</v>
      </c>
      <c r="E168" s="9">
        <v>5.65</v>
      </c>
      <c r="F168" s="9">
        <v>2480</v>
      </c>
      <c r="G168" s="5">
        <v>0</v>
      </c>
      <c r="H168" s="5">
        <v>0</v>
      </c>
      <c r="I168" s="5">
        <v>2</v>
      </c>
      <c r="J168" s="5">
        <v>6</v>
      </c>
      <c r="K168" s="5">
        <v>0</v>
      </c>
      <c r="L168" s="5">
        <v>0</v>
      </c>
      <c r="M168" s="5">
        <v>0</v>
      </c>
      <c r="N168" s="5">
        <v>0</v>
      </c>
      <c r="S168" s="3" t="s">
        <v>108</v>
      </c>
    </row>
    <row r="169" spans="1:19" ht="11.25">
      <c r="A169" s="16">
        <v>38878</v>
      </c>
      <c r="E169" s="9">
        <v>5.51</v>
      </c>
      <c r="F169" s="9">
        <v>2300</v>
      </c>
      <c r="G169" s="5">
        <v>0</v>
      </c>
      <c r="H169" s="5">
        <v>0</v>
      </c>
      <c r="I169" s="5">
        <v>0</v>
      </c>
      <c r="J169" s="5">
        <v>0</v>
      </c>
      <c r="K169" s="5">
        <v>0</v>
      </c>
      <c r="L169" s="5">
        <v>0</v>
      </c>
      <c r="M169" s="5">
        <v>0</v>
      </c>
      <c r="N169" s="5">
        <v>0</v>
      </c>
      <c r="S169" s="3" t="s">
        <v>164</v>
      </c>
    </row>
    <row r="170" spans="1:19" ht="11.25">
      <c r="A170" s="16">
        <v>38879</v>
      </c>
      <c r="E170" s="9">
        <v>5.43</v>
      </c>
      <c r="F170" s="9">
        <v>2200</v>
      </c>
      <c r="G170" s="5">
        <v>0</v>
      </c>
      <c r="H170" s="5">
        <v>0</v>
      </c>
      <c r="I170" s="5">
        <v>0</v>
      </c>
      <c r="J170" s="5">
        <v>0</v>
      </c>
      <c r="K170" s="5">
        <v>0</v>
      </c>
      <c r="L170" s="5">
        <v>0</v>
      </c>
      <c r="M170" s="5">
        <v>0</v>
      </c>
      <c r="N170" s="5">
        <v>0</v>
      </c>
      <c r="S170" s="3" t="s">
        <v>166</v>
      </c>
    </row>
    <row r="171" spans="1:19" ht="11.25">
      <c r="A171" s="16">
        <v>38880</v>
      </c>
      <c r="B171" s="9">
        <v>59</v>
      </c>
      <c r="C171" s="9">
        <v>39</v>
      </c>
      <c r="D171" s="9">
        <v>64</v>
      </c>
      <c r="E171" s="9">
        <v>5.35</v>
      </c>
      <c r="F171" s="9">
        <v>2100</v>
      </c>
      <c r="G171" s="5">
        <v>0</v>
      </c>
      <c r="H171" s="5">
        <v>1</v>
      </c>
      <c r="I171" s="5">
        <v>0</v>
      </c>
      <c r="J171" s="5">
        <v>4</v>
      </c>
      <c r="K171" s="5">
        <v>2</v>
      </c>
      <c r="L171" s="5">
        <v>6</v>
      </c>
      <c r="M171" s="5">
        <v>0</v>
      </c>
      <c r="N171" s="5">
        <v>0</v>
      </c>
      <c r="P171" s="5">
        <v>1</v>
      </c>
      <c r="Q171" s="5">
        <v>1</v>
      </c>
      <c r="S171" s="3" t="s">
        <v>109</v>
      </c>
    </row>
    <row r="172" spans="1:19" ht="11.25">
      <c r="A172" s="16">
        <v>38881</v>
      </c>
      <c r="B172" s="9">
        <v>59</v>
      </c>
      <c r="C172" s="9">
        <v>39</v>
      </c>
      <c r="D172" s="9">
        <v>65</v>
      </c>
      <c r="E172" s="9">
        <v>5.81</v>
      </c>
      <c r="F172" s="9">
        <v>2700</v>
      </c>
      <c r="G172" s="5">
        <v>0</v>
      </c>
      <c r="H172" s="5">
        <v>0</v>
      </c>
      <c r="I172" s="5">
        <v>6</v>
      </c>
      <c r="J172" s="5">
        <v>18</v>
      </c>
      <c r="K172" s="5">
        <v>1</v>
      </c>
      <c r="L172" s="5">
        <v>10</v>
      </c>
      <c r="M172" s="5">
        <v>0</v>
      </c>
      <c r="N172" s="5">
        <v>0</v>
      </c>
      <c r="S172" s="3" t="s">
        <v>110</v>
      </c>
    </row>
    <row r="173" spans="1:19" ht="11.25">
      <c r="A173" s="16">
        <v>38882</v>
      </c>
      <c r="B173" s="9">
        <v>59</v>
      </c>
      <c r="C173" s="9">
        <v>39</v>
      </c>
      <c r="D173" s="9">
        <v>65</v>
      </c>
      <c r="E173" s="9">
        <v>5.69</v>
      </c>
      <c r="F173" s="9">
        <v>2530</v>
      </c>
      <c r="G173" s="5">
        <v>0</v>
      </c>
      <c r="H173" s="5">
        <v>0</v>
      </c>
      <c r="I173" s="5">
        <v>0</v>
      </c>
      <c r="J173" s="5">
        <v>13</v>
      </c>
      <c r="K173" s="5">
        <v>2</v>
      </c>
      <c r="L173" s="5">
        <v>8</v>
      </c>
      <c r="M173" s="5">
        <v>0</v>
      </c>
      <c r="N173" s="5">
        <v>0</v>
      </c>
      <c r="Q173" s="5">
        <v>2</v>
      </c>
      <c r="S173" s="3" t="s">
        <v>111</v>
      </c>
    </row>
    <row r="174" spans="1:19" ht="11.25">
      <c r="A174" s="16">
        <v>38883</v>
      </c>
      <c r="B174" s="9">
        <v>57</v>
      </c>
      <c r="C174" s="9">
        <v>40</v>
      </c>
      <c r="D174" s="9">
        <v>62</v>
      </c>
      <c r="E174" s="9">
        <v>5.51</v>
      </c>
      <c r="F174" s="9">
        <v>2300</v>
      </c>
      <c r="G174" s="5">
        <v>0</v>
      </c>
      <c r="H174" s="5">
        <v>1</v>
      </c>
      <c r="I174" s="5">
        <v>1</v>
      </c>
      <c r="J174" s="5">
        <v>2</v>
      </c>
      <c r="K174" s="5">
        <v>0</v>
      </c>
      <c r="L174" s="5">
        <v>1</v>
      </c>
      <c r="M174" s="5">
        <v>0</v>
      </c>
      <c r="N174" s="5">
        <v>0</v>
      </c>
      <c r="S174" s="3" t="s">
        <v>112</v>
      </c>
    </row>
    <row r="175" spans="1:19" ht="11.25">
      <c r="A175" s="16">
        <v>38884</v>
      </c>
      <c r="B175" s="9">
        <v>57</v>
      </c>
      <c r="C175" s="9">
        <v>40</v>
      </c>
      <c r="D175" s="9">
        <v>62</v>
      </c>
      <c r="E175" s="9">
        <v>5.42</v>
      </c>
      <c r="F175" s="9">
        <v>2190</v>
      </c>
      <c r="G175" s="5">
        <v>0</v>
      </c>
      <c r="H175" s="5">
        <v>0</v>
      </c>
      <c r="I175" s="5">
        <v>3</v>
      </c>
      <c r="J175" s="5">
        <v>6</v>
      </c>
      <c r="K175" s="5">
        <v>0</v>
      </c>
      <c r="L175" s="5">
        <v>5</v>
      </c>
      <c r="M175" s="5">
        <v>0</v>
      </c>
      <c r="N175" s="5">
        <v>0</v>
      </c>
      <c r="S175" s="3" t="s">
        <v>113</v>
      </c>
    </row>
    <row r="176" spans="1:19" ht="11.25">
      <c r="A176" s="16">
        <v>38885</v>
      </c>
      <c r="E176" s="9">
        <v>5.37</v>
      </c>
      <c r="F176" s="9">
        <v>2130</v>
      </c>
      <c r="G176" s="5">
        <v>0</v>
      </c>
      <c r="H176" s="5">
        <v>0</v>
      </c>
      <c r="I176" s="5">
        <v>0</v>
      </c>
      <c r="J176" s="5">
        <v>0</v>
      </c>
      <c r="K176" s="5">
        <v>0</v>
      </c>
      <c r="L176" s="5">
        <v>0</v>
      </c>
      <c r="M176" s="5">
        <v>0</v>
      </c>
      <c r="N176" s="5">
        <v>0</v>
      </c>
      <c r="S176" s="3" t="s">
        <v>32</v>
      </c>
    </row>
    <row r="177" spans="1:19" ht="11.25">
      <c r="A177" s="16">
        <v>38886</v>
      </c>
      <c r="E177" s="9">
        <v>5.27</v>
      </c>
      <c r="F177" s="9">
        <v>2010</v>
      </c>
      <c r="G177" s="5">
        <v>0</v>
      </c>
      <c r="H177" s="5">
        <v>0</v>
      </c>
      <c r="I177" s="5">
        <v>0</v>
      </c>
      <c r="J177" s="5">
        <v>0</v>
      </c>
      <c r="K177" s="5">
        <v>0</v>
      </c>
      <c r="L177" s="5">
        <v>0</v>
      </c>
      <c r="M177" s="5">
        <v>0</v>
      </c>
      <c r="N177" s="5">
        <v>0</v>
      </c>
      <c r="S177" s="3" t="s">
        <v>33</v>
      </c>
    </row>
    <row r="178" spans="1:19" ht="11.25">
      <c r="A178" s="16">
        <v>38887</v>
      </c>
      <c r="B178" s="9">
        <v>55</v>
      </c>
      <c r="C178" s="9">
        <v>40</v>
      </c>
      <c r="D178" s="9">
        <v>67</v>
      </c>
      <c r="E178" s="9">
        <v>5.17</v>
      </c>
      <c r="F178" s="9">
        <v>1900</v>
      </c>
      <c r="G178" s="5">
        <v>0</v>
      </c>
      <c r="H178" s="5">
        <v>0</v>
      </c>
      <c r="I178" s="5">
        <v>0</v>
      </c>
      <c r="J178" s="5">
        <v>1</v>
      </c>
      <c r="K178" s="5">
        <v>0</v>
      </c>
      <c r="L178" s="5">
        <v>2</v>
      </c>
      <c r="M178" s="5">
        <v>0</v>
      </c>
      <c r="N178" s="5">
        <v>0</v>
      </c>
      <c r="S178" s="3" t="s">
        <v>114</v>
      </c>
    </row>
    <row r="179" spans="1:19" ht="11.25">
      <c r="A179" s="16">
        <v>38888</v>
      </c>
      <c r="B179" s="9">
        <v>55</v>
      </c>
      <c r="C179" s="9">
        <v>40</v>
      </c>
      <c r="D179" s="9">
        <v>67</v>
      </c>
      <c r="E179" s="9">
        <v>5.09</v>
      </c>
      <c r="F179" s="9">
        <v>1810</v>
      </c>
      <c r="G179" s="5">
        <v>0</v>
      </c>
      <c r="H179" s="5">
        <v>0</v>
      </c>
      <c r="I179" s="5">
        <v>0</v>
      </c>
      <c r="J179" s="5">
        <v>3</v>
      </c>
      <c r="K179" s="5">
        <v>4</v>
      </c>
      <c r="L179" s="5">
        <v>6</v>
      </c>
      <c r="M179" s="5">
        <v>0</v>
      </c>
      <c r="N179" s="5">
        <v>0</v>
      </c>
      <c r="Q179" s="5">
        <v>1</v>
      </c>
      <c r="S179" s="3" t="s">
        <v>115</v>
      </c>
    </row>
    <row r="180" spans="1:19" ht="11.25">
      <c r="A180" s="16">
        <v>38889</v>
      </c>
      <c r="B180" s="9">
        <v>56</v>
      </c>
      <c r="C180" s="9">
        <v>40</v>
      </c>
      <c r="D180" s="9">
        <v>67</v>
      </c>
      <c r="E180" s="9">
        <v>5.05</v>
      </c>
      <c r="F180" s="9">
        <v>1770</v>
      </c>
      <c r="G180" s="5">
        <v>1</v>
      </c>
      <c r="H180" s="5">
        <v>0</v>
      </c>
      <c r="I180" s="5">
        <v>1</v>
      </c>
      <c r="J180" s="5">
        <v>2</v>
      </c>
      <c r="K180" s="5">
        <v>2</v>
      </c>
      <c r="L180" s="5">
        <v>7</v>
      </c>
      <c r="M180" s="5">
        <v>0</v>
      </c>
      <c r="N180" s="5">
        <v>0</v>
      </c>
      <c r="P180" s="5">
        <v>2</v>
      </c>
      <c r="Q180" s="5">
        <v>1</v>
      </c>
      <c r="S180" s="3" t="s">
        <v>116</v>
      </c>
    </row>
    <row r="181" spans="1:19" ht="11.25">
      <c r="A181" s="16">
        <v>38890</v>
      </c>
      <c r="B181" s="9">
        <v>57</v>
      </c>
      <c r="C181" s="9">
        <v>40</v>
      </c>
      <c r="D181" s="9">
        <v>67</v>
      </c>
      <c r="E181" s="11">
        <v>5.01</v>
      </c>
      <c r="F181" s="9">
        <v>1720</v>
      </c>
      <c r="G181" s="5">
        <v>0</v>
      </c>
      <c r="H181" s="5">
        <v>0</v>
      </c>
      <c r="I181" s="5">
        <v>1</v>
      </c>
      <c r="J181" s="5">
        <v>3</v>
      </c>
      <c r="K181" s="5">
        <v>4</v>
      </c>
      <c r="L181" s="5">
        <v>2</v>
      </c>
      <c r="M181" s="5">
        <v>0</v>
      </c>
      <c r="N181" s="5">
        <v>0</v>
      </c>
      <c r="P181" s="5">
        <v>1</v>
      </c>
      <c r="Q181" s="5">
        <v>1</v>
      </c>
      <c r="S181" s="3" t="s">
        <v>117</v>
      </c>
    </row>
    <row r="182" spans="1:14" ht="11.25">
      <c r="A182" s="16">
        <v>38891</v>
      </c>
      <c r="E182" s="9">
        <v>4.98</v>
      </c>
      <c r="F182" s="9">
        <v>1690</v>
      </c>
      <c r="G182" s="5">
        <v>0</v>
      </c>
      <c r="H182" s="5">
        <v>0</v>
      </c>
      <c r="I182" s="5">
        <v>0</v>
      </c>
      <c r="J182" s="5">
        <v>0</v>
      </c>
      <c r="K182" s="5">
        <v>0</v>
      </c>
      <c r="L182" s="5">
        <v>0</v>
      </c>
      <c r="M182" s="5">
        <v>0</v>
      </c>
      <c r="N182" s="5">
        <v>0</v>
      </c>
    </row>
    <row r="183" spans="1:19" ht="11.25">
      <c r="A183" s="16">
        <v>38892</v>
      </c>
      <c r="E183" s="9">
        <v>4.96</v>
      </c>
      <c r="F183" s="9">
        <v>1670</v>
      </c>
      <c r="G183" s="5">
        <v>0</v>
      </c>
      <c r="H183" s="5">
        <v>0</v>
      </c>
      <c r="I183" s="5">
        <v>0</v>
      </c>
      <c r="J183" s="5">
        <v>0</v>
      </c>
      <c r="K183" s="5">
        <v>0</v>
      </c>
      <c r="L183" s="5">
        <v>0</v>
      </c>
      <c r="M183" s="5">
        <v>0</v>
      </c>
      <c r="N183" s="5">
        <v>0</v>
      </c>
      <c r="S183" s="3" t="s">
        <v>164</v>
      </c>
    </row>
    <row r="184" spans="1:19" ht="11.25">
      <c r="A184" s="16">
        <v>38893</v>
      </c>
      <c r="E184" s="9">
        <v>4.96</v>
      </c>
      <c r="F184" s="9">
        <v>1670</v>
      </c>
      <c r="G184" s="5">
        <v>0</v>
      </c>
      <c r="H184" s="5">
        <v>0</v>
      </c>
      <c r="I184" s="5">
        <v>0</v>
      </c>
      <c r="J184" s="5">
        <v>0</v>
      </c>
      <c r="K184" s="5">
        <v>0</v>
      </c>
      <c r="L184" s="5">
        <v>0</v>
      </c>
      <c r="M184" s="5">
        <v>0</v>
      </c>
      <c r="N184" s="5">
        <v>0</v>
      </c>
      <c r="S184" s="3" t="s">
        <v>166</v>
      </c>
    </row>
    <row r="185" spans="1:14" ht="11.25">
      <c r="A185" s="16">
        <v>38894</v>
      </c>
      <c r="B185" s="9">
        <v>62</v>
      </c>
      <c r="C185" s="9">
        <v>39</v>
      </c>
      <c r="D185" s="9">
        <v>68</v>
      </c>
      <c r="E185" s="9">
        <v>4.99</v>
      </c>
      <c r="F185" s="9">
        <v>1700</v>
      </c>
      <c r="G185" s="5">
        <v>0</v>
      </c>
      <c r="H185" s="5">
        <v>0</v>
      </c>
      <c r="I185" s="5">
        <v>0</v>
      </c>
      <c r="J185" s="5">
        <v>0</v>
      </c>
      <c r="K185" s="5">
        <v>3</v>
      </c>
      <c r="L185" s="5">
        <v>0</v>
      </c>
      <c r="M185" s="5">
        <v>0</v>
      </c>
      <c r="N185" s="5">
        <v>0</v>
      </c>
    </row>
    <row r="186" spans="1:19" ht="11.25">
      <c r="A186" s="16">
        <v>38895</v>
      </c>
      <c r="B186" s="9">
        <v>63</v>
      </c>
      <c r="C186" s="9">
        <v>40</v>
      </c>
      <c r="D186" s="9">
        <v>69</v>
      </c>
      <c r="E186" s="11">
        <v>5</v>
      </c>
      <c r="F186" s="9">
        <v>1710</v>
      </c>
      <c r="G186" s="5">
        <v>0</v>
      </c>
      <c r="H186" s="5">
        <v>0</v>
      </c>
      <c r="I186" s="5">
        <v>1</v>
      </c>
      <c r="J186" s="5">
        <v>3</v>
      </c>
      <c r="K186" s="5">
        <v>0</v>
      </c>
      <c r="L186" s="5">
        <v>0</v>
      </c>
      <c r="M186" s="5">
        <v>0</v>
      </c>
      <c r="N186" s="5">
        <v>0</v>
      </c>
      <c r="S186" s="3" t="s">
        <v>121</v>
      </c>
    </row>
    <row r="187" spans="1:19" ht="11.25">
      <c r="A187" s="16">
        <v>38896</v>
      </c>
      <c r="B187" s="9">
        <v>62</v>
      </c>
      <c r="C187" s="9">
        <v>40</v>
      </c>
      <c r="D187" s="9">
        <v>70</v>
      </c>
      <c r="E187" s="11">
        <v>5</v>
      </c>
      <c r="F187" s="9">
        <v>1710</v>
      </c>
      <c r="G187" s="5">
        <v>0</v>
      </c>
      <c r="H187" s="5">
        <v>0</v>
      </c>
      <c r="I187" s="5">
        <v>2</v>
      </c>
      <c r="J187" s="5">
        <v>3</v>
      </c>
      <c r="K187" s="5">
        <v>1</v>
      </c>
      <c r="L187" s="5">
        <v>3</v>
      </c>
      <c r="M187" s="5">
        <v>0</v>
      </c>
      <c r="N187" s="5">
        <v>1</v>
      </c>
      <c r="S187" s="3" t="s">
        <v>144</v>
      </c>
    </row>
    <row r="188" spans="1:14" ht="11.25">
      <c r="A188" s="16">
        <v>38897</v>
      </c>
      <c r="E188" s="9">
        <v>4.89</v>
      </c>
      <c r="F188" s="9">
        <v>1600</v>
      </c>
      <c r="G188" s="5">
        <v>0</v>
      </c>
      <c r="H188" s="5">
        <v>0</v>
      </c>
      <c r="I188" s="5">
        <v>0</v>
      </c>
      <c r="J188" s="5">
        <v>0</v>
      </c>
      <c r="K188" s="5">
        <v>0</v>
      </c>
      <c r="L188" s="5">
        <v>0</v>
      </c>
      <c r="M188" s="5">
        <v>0</v>
      </c>
      <c r="N188" s="5">
        <v>0</v>
      </c>
    </row>
    <row r="189" spans="1:19" ht="11.25">
      <c r="A189" s="16">
        <v>38898</v>
      </c>
      <c r="B189" s="9">
        <v>65</v>
      </c>
      <c r="C189" s="9">
        <v>40</v>
      </c>
      <c r="D189" s="9">
        <v>69</v>
      </c>
      <c r="E189" s="9">
        <v>4.81</v>
      </c>
      <c r="F189" s="9">
        <v>1520</v>
      </c>
      <c r="G189" s="5">
        <v>0</v>
      </c>
      <c r="H189" s="5">
        <v>0</v>
      </c>
      <c r="I189" s="5">
        <v>0</v>
      </c>
      <c r="J189" s="5">
        <v>1</v>
      </c>
      <c r="K189" s="5">
        <v>3</v>
      </c>
      <c r="L189" s="5">
        <v>4</v>
      </c>
      <c r="M189" s="5">
        <v>0</v>
      </c>
      <c r="N189" s="5">
        <v>0</v>
      </c>
      <c r="S189" s="3" t="s">
        <v>127</v>
      </c>
    </row>
    <row r="190" spans="1:27" s="2" customFormat="1" ht="11.25">
      <c r="A190" s="14" t="s">
        <v>46</v>
      </c>
      <c r="B190" s="8"/>
      <c r="C190" s="8"/>
      <c r="D190" s="8"/>
      <c r="E190" s="8"/>
      <c r="F190" s="8"/>
      <c r="G190" s="4">
        <f aca="true" t="shared" si="4" ref="G190:N190">SUM(G160:G189)</f>
        <v>2</v>
      </c>
      <c r="H190" s="4">
        <f t="shared" si="4"/>
        <v>10</v>
      </c>
      <c r="I190" s="4">
        <f t="shared" si="4"/>
        <v>38</v>
      </c>
      <c r="J190" s="4">
        <f t="shared" si="4"/>
        <v>205</v>
      </c>
      <c r="K190" s="4">
        <f t="shared" si="4"/>
        <v>38</v>
      </c>
      <c r="L190" s="4">
        <f t="shared" si="4"/>
        <v>97</v>
      </c>
      <c r="M190" s="4">
        <f t="shared" si="4"/>
        <v>0</v>
      </c>
      <c r="N190" s="4">
        <f t="shared" si="4"/>
        <v>1</v>
      </c>
      <c r="O190" s="4"/>
      <c r="P190" s="4"/>
      <c r="Q190" s="4"/>
      <c r="R190" s="4"/>
      <c r="S190" s="4">
        <f>SUM(G190:R190)</f>
        <v>391</v>
      </c>
      <c r="T190" s="2" t="s">
        <v>37</v>
      </c>
      <c r="V190" s="4" t="s">
        <v>38</v>
      </c>
      <c r="W190" s="4">
        <f>SUM(K190,K159,K127,K96,K64,K35)</f>
        <v>371</v>
      </c>
      <c r="X190" s="4" t="s">
        <v>39</v>
      </c>
      <c r="Y190" s="4">
        <f>SUM(L190,L159,L127,L96,L64,L35)</f>
        <v>239</v>
      </c>
      <c r="Z190" s="4" t="s">
        <v>40</v>
      </c>
      <c r="AA190" s="4">
        <f>SUM(W190:Y190)</f>
        <v>610</v>
      </c>
    </row>
    <row r="191" spans="1:19" ht="11.25">
      <c r="A191" s="16">
        <v>38899</v>
      </c>
      <c r="E191" s="11">
        <v>4.8</v>
      </c>
      <c r="F191" s="9">
        <v>1510</v>
      </c>
      <c r="G191" s="5">
        <v>0</v>
      </c>
      <c r="H191" s="5">
        <v>0</v>
      </c>
      <c r="I191" s="5">
        <v>0</v>
      </c>
      <c r="J191" s="5">
        <v>0</v>
      </c>
      <c r="K191" s="5">
        <v>0</v>
      </c>
      <c r="L191" s="5">
        <v>0</v>
      </c>
      <c r="M191" s="5">
        <v>0</v>
      </c>
      <c r="N191" s="5">
        <v>0</v>
      </c>
      <c r="S191" s="3" t="s">
        <v>164</v>
      </c>
    </row>
    <row r="192" spans="1:19" ht="11.25">
      <c r="A192" s="16">
        <v>38900</v>
      </c>
      <c r="E192" s="11">
        <v>4.78</v>
      </c>
      <c r="F192" s="9">
        <v>1500</v>
      </c>
      <c r="G192" s="5">
        <v>0</v>
      </c>
      <c r="H192" s="5">
        <v>0</v>
      </c>
      <c r="I192" s="5">
        <v>0</v>
      </c>
      <c r="J192" s="5">
        <v>0</v>
      </c>
      <c r="K192" s="5">
        <v>0</v>
      </c>
      <c r="L192" s="5">
        <v>0</v>
      </c>
      <c r="M192" s="5">
        <v>0</v>
      </c>
      <c r="N192" s="5">
        <v>0</v>
      </c>
      <c r="S192" s="3" t="s">
        <v>166</v>
      </c>
    </row>
    <row r="193" spans="1:19" ht="11.25">
      <c r="A193" s="16">
        <v>38901</v>
      </c>
      <c r="E193" s="9">
        <v>4.74</v>
      </c>
      <c r="F193" s="9">
        <v>1460</v>
      </c>
      <c r="G193" s="5">
        <v>0</v>
      </c>
      <c r="H193" s="5">
        <v>0</v>
      </c>
      <c r="I193" s="5">
        <v>0</v>
      </c>
      <c r="J193" s="5">
        <v>0</v>
      </c>
      <c r="K193" s="5">
        <v>0</v>
      </c>
      <c r="L193" s="5">
        <v>0</v>
      </c>
      <c r="M193" s="5">
        <v>0</v>
      </c>
      <c r="N193" s="5">
        <v>0</v>
      </c>
      <c r="S193" s="3" t="s">
        <v>169</v>
      </c>
    </row>
    <row r="194" spans="1:19" ht="11.25">
      <c r="A194" s="16">
        <v>38902</v>
      </c>
      <c r="E194" s="9">
        <v>4.73</v>
      </c>
      <c r="F194" s="9">
        <v>1450</v>
      </c>
      <c r="G194" s="5">
        <v>0</v>
      </c>
      <c r="H194" s="5">
        <v>0</v>
      </c>
      <c r="I194" s="5">
        <v>0</v>
      </c>
      <c r="J194" s="5">
        <v>0</v>
      </c>
      <c r="K194" s="5">
        <v>0</v>
      </c>
      <c r="L194" s="5">
        <v>0</v>
      </c>
      <c r="M194" s="5">
        <v>0</v>
      </c>
      <c r="N194" s="5">
        <v>0</v>
      </c>
      <c r="S194" s="3" t="s">
        <v>118</v>
      </c>
    </row>
    <row r="195" spans="1:26" ht="11.25">
      <c r="A195" s="16">
        <v>38903</v>
      </c>
      <c r="B195" s="9">
        <v>64</v>
      </c>
      <c r="C195" s="9">
        <v>40</v>
      </c>
      <c r="D195" s="9">
        <v>71</v>
      </c>
      <c r="E195" s="9">
        <v>4.76</v>
      </c>
      <c r="F195" s="9">
        <v>1480</v>
      </c>
      <c r="G195" s="5">
        <v>0</v>
      </c>
      <c r="H195" s="5">
        <v>0</v>
      </c>
      <c r="I195" s="5">
        <v>0</v>
      </c>
      <c r="J195" s="5">
        <v>3</v>
      </c>
      <c r="K195" s="5">
        <v>16</v>
      </c>
      <c r="L195" s="5">
        <v>4</v>
      </c>
      <c r="M195" s="5">
        <v>0</v>
      </c>
      <c r="N195" s="5">
        <v>0</v>
      </c>
      <c r="P195" s="5">
        <v>1</v>
      </c>
      <c r="S195" s="3" t="s">
        <v>119</v>
      </c>
      <c r="T195" s="3"/>
      <c r="U195" s="3"/>
      <c r="V195" s="3"/>
      <c r="X195" s="3"/>
      <c r="Z195" s="3"/>
    </row>
    <row r="196" spans="1:19" ht="11.25">
      <c r="A196" s="16">
        <v>38904</v>
      </c>
      <c r="E196" s="11">
        <v>4.7</v>
      </c>
      <c r="F196" s="9">
        <v>1420</v>
      </c>
      <c r="G196" s="5">
        <v>0</v>
      </c>
      <c r="H196" s="5">
        <v>0</v>
      </c>
      <c r="I196" s="5">
        <v>0</v>
      </c>
      <c r="J196" s="5">
        <v>0</v>
      </c>
      <c r="K196" s="5">
        <v>0</v>
      </c>
      <c r="L196" s="5">
        <v>0</v>
      </c>
      <c r="M196" s="5">
        <v>0</v>
      </c>
      <c r="N196" s="5">
        <v>0</v>
      </c>
      <c r="S196" s="3" t="s">
        <v>73</v>
      </c>
    </row>
    <row r="197" spans="1:19" ht="11.25">
      <c r="A197" s="16">
        <v>38905</v>
      </c>
      <c r="B197" s="9">
        <v>60</v>
      </c>
      <c r="C197" s="9">
        <v>40</v>
      </c>
      <c r="D197" s="9">
        <v>71</v>
      </c>
      <c r="E197" s="9">
        <v>4.64</v>
      </c>
      <c r="F197" s="9">
        <v>1370</v>
      </c>
      <c r="G197" s="5">
        <v>0</v>
      </c>
      <c r="H197" s="5">
        <v>0</v>
      </c>
      <c r="I197" s="5">
        <v>0</v>
      </c>
      <c r="J197" s="5">
        <v>0</v>
      </c>
      <c r="K197" s="5">
        <v>4</v>
      </c>
      <c r="L197" s="5">
        <v>3</v>
      </c>
      <c r="M197" s="5">
        <v>0</v>
      </c>
      <c r="N197" s="5">
        <v>0</v>
      </c>
      <c r="S197" s="3" t="s">
        <v>120</v>
      </c>
    </row>
    <row r="198" spans="1:19" ht="11.25">
      <c r="A198" s="16">
        <v>38906</v>
      </c>
      <c r="E198" s="9">
        <v>4.57</v>
      </c>
      <c r="F198" s="9">
        <v>1310</v>
      </c>
      <c r="G198" s="5">
        <v>0</v>
      </c>
      <c r="H198" s="5">
        <v>0</v>
      </c>
      <c r="I198" s="5">
        <v>0</v>
      </c>
      <c r="J198" s="5">
        <v>0</v>
      </c>
      <c r="K198" s="5">
        <v>0</v>
      </c>
      <c r="L198" s="5">
        <v>0</v>
      </c>
      <c r="M198" s="5">
        <v>0</v>
      </c>
      <c r="N198" s="5">
        <v>0</v>
      </c>
      <c r="S198" s="3" t="s">
        <v>122</v>
      </c>
    </row>
    <row r="199" spans="1:19" ht="11.25">
      <c r="A199" s="16">
        <v>38907</v>
      </c>
      <c r="E199" s="9">
        <v>4.54</v>
      </c>
      <c r="F199" s="9">
        <v>1280</v>
      </c>
      <c r="G199" s="5">
        <v>0</v>
      </c>
      <c r="H199" s="5">
        <v>0</v>
      </c>
      <c r="I199" s="5">
        <v>0</v>
      </c>
      <c r="J199" s="5">
        <v>0</v>
      </c>
      <c r="K199" s="5">
        <v>0</v>
      </c>
      <c r="L199" s="5">
        <v>0</v>
      </c>
      <c r="M199" s="5">
        <v>0</v>
      </c>
      <c r="N199" s="5">
        <v>0</v>
      </c>
      <c r="S199" s="3" t="s">
        <v>123</v>
      </c>
    </row>
    <row r="200" spans="1:19" ht="11.25">
      <c r="A200" s="16">
        <v>38908</v>
      </c>
      <c r="E200" s="9">
        <v>4.56</v>
      </c>
      <c r="F200" s="9">
        <v>1300</v>
      </c>
      <c r="G200" s="5">
        <v>0</v>
      </c>
      <c r="H200" s="5">
        <v>0</v>
      </c>
      <c r="I200" s="5">
        <v>0</v>
      </c>
      <c r="J200" s="5">
        <v>0</v>
      </c>
      <c r="K200" s="5">
        <v>0</v>
      </c>
      <c r="L200" s="5">
        <v>0</v>
      </c>
      <c r="M200" s="5">
        <v>0</v>
      </c>
      <c r="N200" s="5">
        <v>0</v>
      </c>
      <c r="S200" s="3" t="s">
        <v>124</v>
      </c>
    </row>
    <row r="201" spans="1:19" ht="11.25">
      <c r="A201" s="16">
        <v>38909</v>
      </c>
      <c r="E201" s="9">
        <v>4.53</v>
      </c>
      <c r="F201" s="9">
        <v>1270</v>
      </c>
      <c r="G201" s="5">
        <v>0</v>
      </c>
      <c r="H201" s="5">
        <v>0</v>
      </c>
      <c r="I201" s="5">
        <v>0</v>
      </c>
      <c r="J201" s="5">
        <v>0</v>
      </c>
      <c r="K201" s="5">
        <v>0</v>
      </c>
      <c r="L201" s="5">
        <v>0</v>
      </c>
      <c r="M201" s="5">
        <v>0</v>
      </c>
      <c r="N201" s="5">
        <v>0</v>
      </c>
      <c r="S201" s="3" t="s">
        <v>125</v>
      </c>
    </row>
    <row r="202" spans="1:19" ht="11.25">
      <c r="A202" s="16">
        <v>38910</v>
      </c>
      <c r="E202" s="9">
        <v>4.47</v>
      </c>
      <c r="F202" s="9">
        <v>1220</v>
      </c>
      <c r="G202" s="5">
        <v>0</v>
      </c>
      <c r="H202" s="5">
        <v>0</v>
      </c>
      <c r="I202" s="5">
        <v>0</v>
      </c>
      <c r="J202" s="5">
        <v>0</v>
      </c>
      <c r="K202" s="5">
        <v>0</v>
      </c>
      <c r="L202" s="5">
        <v>0</v>
      </c>
      <c r="M202" s="5">
        <v>0</v>
      </c>
      <c r="N202" s="5">
        <v>0</v>
      </c>
      <c r="S202" s="3" t="s">
        <v>126</v>
      </c>
    </row>
    <row r="203" spans="1:19" ht="11.25">
      <c r="A203" s="16">
        <v>38911</v>
      </c>
      <c r="B203" s="9">
        <v>64</v>
      </c>
      <c r="C203" s="9">
        <v>40</v>
      </c>
      <c r="D203" s="9">
        <v>71</v>
      </c>
      <c r="E203" s="11">
        <v>4.5</v>
      </c>
      <c r="F203" s="9">
        <v>1250</v>
      </c>
      <c r="G203" s="5">
        <v>0</v>
      </c>
      <c r="H203" s="5">
        <v>0</v>
      </c>
      <c r="I203" s="5">
        <v>0</v>
      </c>
      <c r="J203" s="5">
        <v>0</v>
      </c>
      <c r="K203" s="5">
        <v>2</v>
      </c>
      <c r="L203" s="5">
        <v>10</v>
      </c>
      <c r="M203" s="5">
        <v>0</v>
      </c>
      <c r="N203" s="5">
        <v>0</v>
      </c>
      <c r="P203" s="5">
        <v>1</v>
      </c>
      <c r="S203" s="3" t="s">
        <v>128</v>
      </c>
    </row>
    <row r="204" spans="1:19" ht="11.25">
      <c r="A204" s="16">
        <v>38912</v>
      </c>
      <c r="E204" s="9">
        <v>4.46</v>
      </c>
      <c r="F204" s="9">
        <v>1210</v>
      </c>
      <c r="G204" s="5">
        <v>0</v>
      </c>
      <c r="H204" s="5">
        <v>0</v>
      </c>
      <c r="I204" s="5">
        <v>1</v>
      </c>
      <c r="J204" s="5">
        <v>0</v>
      </c>
      <c r="K204" s="5">
        <v>7</v>
      </c>
      <c r="L204" s="5">
        <v>15</v>
      </c>
      <c r="M204" s="5">
        <v>0</v>
      </c>
      <c r="N204" s="5">
        <v>0</v>
      </c>
      <c r="P204" s="5">
        <v>2</v>
      </c>
      <c r="S204" s="3" t="s">
        <v>130</v>
      </c>
    </row>
    <row r="205" spans="1:19" ht="11.25">
      <c r="A205" s="16">
        <v>38913</v>
      </c>
      <c r="E205" s="9">
        <v>4.47</v>
      </c>
      <c r="F205" s="9">
        <v>1220</v>
      </c>
      <c r="G205" s="5">
        <v>0</v>
      </c>
      <c r="H205" s="5">
        <v>0</v>
      </c>
      <c r="I205" s="5">
        <v>0</v>
      </c>
      <c r="J205" s="5">
        <v>0</v>
      </c>
      <c r="K205" s="5">
        <v>0</v>
      </c>
      <c r="L205" s="5">
        <v>0</v>
      </c>
      <c r="M205" s="5">
        <v>0</v>
      </c>
      <c r="N205" s="5">
        <v>0</v>
      </c>
      <c r="S205" s="3" t="s">
        <v>32</v>
      </c>
    </row>
    <row r="206" spans="1:19" ht="11.25">
      <c r="A206" s="16">
        <v>38914</v>
      </c>
      <c r="E206" s="9">
        <v>4.42</v>
      </c>
      <c r="F206" s="9">
        <v>1180</v>
      </c>
      <c r="G206" s="5">
        <v>0</v>
      </c>
      <c r="H206" s="5">
        <v>0</v>
      </c>
      <c r="I206" s="5">
        <v>0</v>
      </c>
      <c r="J206" s="5">
        <v>0</v>
      </c>
      <c r="K206" s="5">
        <v>0</v>
      </c>
      <c r="L206" s="5">
        <v>0</v>
      </c>
      <c r="M206" s="5">
        <v>0</v>
      </c>
      <c r="N206" s="5">
        <v>0</v>
      </c>
      <c r="S206" s="3" t="s">
        <v>33</v>
      </c>
    </row>
    <row r="207" spans="1:19" ht="11.25">
      <c r="A207" s="16">
        <v>38915</v>
      </c>
      <c r="E207" s="9">
        <v>4.39</v>
      </c>
      <c r="F207" s="9">
        <v>1160</v>
      </c>
      <c r="G207" s="5">
        <v>0</v>
      </c>
      <c r="H207" s="5">
        <v>0</v>
      </c>
      <c r="I207" s="5">
        <v>0</v>
      </c>
      <c r="J207" s="5">
        <v>0</v>
      </c>
      <c r="K207" s="5">
        <v>0</v>
      </c>
      <c r="L207" s="5">
        <v>0</v>
      </c>
      <c r="M207" s="5">
        <v>0</v>
      </c>
      <c r="N207" s="5">
        <v>0</v>
      </c>
      <c r="S207" s="3" t="s">
        <v>104</v>
      </c>
    </row>
    <row r="208" spans="1:19" ht="11.25">
      <c r="A208" s="16">
        <v>38916</v>
      </c>
      <c r="B208" s="9">
        <v>63</v>
      </c>
      <c r="C208" s="9">
        <v>40</v>
      </c>
      <c r="D208" s="9">
        <v>71</v>
      </c>
      <c r="E208" s="9">
        <v>4.34</v>
      </c>
      <c r="F208" s="9">
        <v>1120</v>
      </c>
      <c r="G208" s="5">
        <v>0</v>
      </c>
      <c r="H208" s="5">
        <v>0</v>
      </c>
      <c r="I208" s="5">
        <v>1</v>
      </c>
      <c r="J208" s="5">
        <v>0</v>
      </c>
      <c r="K208" s="5">
        <v>10</v>
      </c>
      <c r="L208" s="5">
        <v>4</v>
      </c>
      <c r="M208" s="5">
        <v>0</v>
      </c>
      <c r="N208" s="5">
        <v>1</v>
      </c>
      <c r="S208" s="3" t="s">
        <v>129</v>
      </c>
    </row>
    <row r="209" spans="1:19" ht="11.25">
      <c r="A209" s="16">
        <v>38917</v>
      </c>
      <c r="B209" s="9">
        <v>65</v>
      </c>
      <c r="C209" s="9">
        <v>40</v>
      </c>
      <c r="D209" s="9">
        <v>71</v>
      </c>
      <c r="E209" s="9">
        <v>4.33</v>
      </c>
      <c r="F209" s="9">
        <v>1110</v>
      </c>
      <c r="G209" s="5">
        <v>0</v>
      </c>
      <c r="H209" s="5">
        <v>0</v>
      </c>
      <c r="I209" s="5">
        <v>0</v>
      </c>
      <c r="J209" s="5">
        <v>0</v>
      </c>
      <c r="K209" s="5">
        <v>0</v>
      </c>
      <c r="L209" s="5">
        <v>9</v>
      </c>
      <c r="M209" s="5">
        <v>0</v>
      </c>
      <c r="N209" s="5">
        <v>0</v>
      </c>
      <c r="P209" s="5">
        <v>1</v>
      </c>
      <c r="S209" s="3" t="s">
        <v>131</v>
      </c>
    </row>
    <row r="210" spans="1:19" ht="11.25">
      <c r="A210" s="16">
        <v>38918</v>
      </c>
      <c r="E210" s="9">
        <v>4.32</v>
      </c>
      <c r="F210" s="9">
        <v>1100</v>
      </c>
      <c r="G210" s="5">
        <v>0</v>
      </c>
      <c r="H210" s="5">
        <v>0</v>
      </c>
      <c r="I210" s="5">
        <v>0</v>
      </c>
      <c r="J210" s="5">
        <v>0</v>
      </c>
      <c r="K210" s="5">
        <v>0</v>
      </c>
      <c r="L210" s="5">
        <v>0</v>
      </c>
      <c r="M210" s="5">
        <v>0</v>
      </c>
      <c r="N210" s="5">
        <v>0</v>
      </c>
      <c r="S210" s="3" t="s">
        <v>132</v>
      </c>
    </row>
    <row r="211" spans="1:14" ht="11.25">
      <c r="A211" s="16">
        <v>38919</v>
      </c>
      <c r="B211" s="9">
        <v>65</v>
      </c>
      <c r="C211" s="9">
        <v>40</v>
      </c>
      <c r="D211" s="9">
        <v>71</v>
      </c>
      <c r="E211" s="9">
        <v>4.27</v>
      </c>
      <c r="F211" s="9">
        <v>1060</v>
      </c>
      <c r="G211" s="5">
        <v>0</v>
      </c>
      <c r="H211" s="5">
        <v>0</v>
      </c>
      <c r="I211" s="5">
        <v>0</v>
      </c>
      <c r="J211" s="5">
        <v>0</v>
      </c>
      <c r="K211" s="5">
        <v>0</v>
      </c>
      <c r="L211" s="5">
        <v>0</v>
      </c>
      <c r="M211" s="5">
        <v>0</v>
      </c>
      <c r="N211" s="5">
        <v>0</v>
      </c>
    </row>
    <row r="212" spans="1:19" ht="11.25">
      <c r="A212" s="16">
        <v>38920</v>
      </c>
      <c r="E212" s="9">
        <v>4.34</v>
      </c>
      <c r="F212" s="9">
        <v>1120</v>
      </c>
      <c r="G212" s="5">
        <v>0</v>
      </c>
      <c r="H212" s="5">
        <v>0</v>
      </c>
      <c r="I212" s="5">
        <v>0</v>
      </c>
      <c r="J212" s="5">
        <v>0</v>
      </c>
      <c r="K212" s="5">
        <v>0</v>
      </c>
      <c r="L212" s="5">
        <v>0</v>
      </c>
      <c r="M212" s="5">
        <v>0</v>
      </c>
      <c r="N212" s="5">
        <v>0</v>
      </c>
      <c r="S212" s="3" t="s">
        <v>122</v>
      </c>
    </row>
    <row r="213" spans="1:19" ht="11.25">
      <c r="A213" s="16">
        <v>38921</v>
      </c>
      <c r="E213" s="9">
        <v>4.34</v>
      </c>
      <c r="F213" s="9">
        <v>1120</v>
      </c>
      <c r="G213" s="5">
        <v>0</v>
      </c>
      <c r="H213" s="5">
        <v>0</v>
      </c>
      <c r="I213" s="5">
        <v>0</v>
      </c>
      <c r="J213" s="5">
        <v>0</v>
      </c>
      <c r="K213" s="5">
        <v>0</v>
      </c>
      <c r="L213" s="5">
        <v>0</v>
      </c>
      <c r="M213" s="5">
        <v>0</v>
      </c>
      <c r="N213" s="5">
        <v>0</v>
      </c>
      <c r="S213" s="3" t="s">
        <v>123</v>
      </c>
    </row>
    <row r="214" spans="1:19" ht="11.25">
      <c r="A214" s="16">
        <v>38922</v>
      </c>
      <c r="E214" s="9">
        <v>4.34</v>
      </c>
      <c r="F214" s="9">
        <v>1120</v>
      </c>
      <c r="G214" s="5">
        <v>0</v>
      </c>
      <c r="H214" s="5">
        <v>0</v>
      </c>
      <c r="I214" s="5">
        <v>0</v>
      </c>
      <c r="J214" s="5">
        <v>0</v>
      </c>
      <c r="K214" s="5">
        <v>0</v>
      </c>
      <c r="L214" s="5">
        <v>0</v>
      </c>
      <c r="M214" s="5">
        <v>0</v>
      </c>
      <c r="N214" s="5">
        <v>0</v>
      </c>
      <c r="S214" s="3" t="s">
        <v>124</v>
      </c>
    </row>
    <row r="215" spans="1:19" ht="11.25">
      <c r="A215" s="16">
        <v>38923</v>
      </c>
      <c r="B215" s="9">
        <v>68</v>
      </c>
      <c r="C215" s="9">
        <v>40</v>
      </c>
      <c r="D215" s="9">
        <v>75</v>
      </c>
      <c r="E215" s="9">
        <v>4.31</v>
      </c>
      <c r="F215" s="9">
        <v>1090</v>
      </c>
      <c r="G215" s="5">
        <v>0</v>
      </c>
      <c r="H215" s="5">
        <v>0</v>
      </c>
      <c r="I215" s="5">
        <v>1</v>
      </c>
      <c r="J215" s="5">
        <v>0</v>
      </c>
      <c r="K215" s="5">
        <v>7</v>
      </c>
      <c r="L215" s="5">
        <v>5</v>
      </c>
      <c r="M215" s="5">
        <v>0</v>
      </c>
      <c r="N215" s="5">
        <v>0</v>
      </c>
      <c r="O215" s="5">
        <v>1</v>
      </c>
      <c r="P215" s="5">
        <v>1</v>
      </c>
      <c r="Q215" s="5">
        <v>1</v>
      </c>
      <c r="S215" s="3" t="s">
        <v>133</v>
      </c>
    </row>
    <row r="216" spans="1:19" ht="11.25">
      <c r="A216" s="16">
        <v>38924</v>
      </c>
      <c r="B216" s="9">
        <v>68</v>
      </c>
      <c r="C216" s="9">
        <v>40</v>
      </c>
      <c r="D216" s="9">
        <v>75</v>
      </c>
      <c r="E216" s="11">
        <v>4.25</v>
      </c>
      <c r="F216" s="9">
        <v>1050</v>
      </c>
      <c r="G216" s="5">
        <v>0</v>
      </c>
      <c r="H216" s="5">
        <v>0</v>
      </c>
      <c r="I216" s="5">
        <v>0</v>
      </c>
      <c r="J216" s="5">
        <v>0</v>
      </c>
      <c r="K216" s="5">
        <v>7</v>
      </c>
      <c r="L216" s="5">
        <v>5</v>
      </c>
      <c r="M216" s="5">
        <v>0</v>
      </c>
      <c r="N216" s="5">
        <v>1</v>
      </c>
      <c r="O216" s="5">
        <v>2</v>
      </c>
      <c r="P216" s="5">
        <v>2</v>
      </c>
      <c r="S216" s="3" t="s">
        <v>135</v>
      </c>
    </row>
    <row r="217" spans="1:19" ht="11.25">
      <c r="A217" s="16">
        <v>38925</v>
      </c>
      <c r="E217" s="11">
        <v>4.26</v>
      </c>
      <c r="F217" s="9">
        <v>1060</v>
      </c>
      <c r="G217" s="5">
        <v>0</v>
      </c>
      <c r="H217" s="5">
        <v>0</v>
      </c>
      <c r="I217" s="5">
        <v>0</v>
      </c>
      <c r="J217" s="5">
        <v>0</v>
      </c>
      <c r="K217" s="5">
        <v>0</v>
      </c>
      <c r="L217" s="5">
        <v>0</v>
      </c>
      <c r="M217" s="5">
        <v>0</v>
      </c>
      <c r="N217" s="5">
        <v>0</v>
      </c>
      <c r="S217" s="3" t="s">
        <v>132</v>
      </c>
    </row>
    <row r="218" spans="1:19" ht="11.25">
      <c r="A218" s="16">
        <v>38926</v>
      </c>
      <c r="B218" s="9">
        <v>66</v>
      </c>
      <c r="C218" s="9">
        <v>40</v>
      </c>
      <c r="D218" s="9">
        <v>75</v>
      </c>
      <c r="E218" s="11">
        <v>4.28</v>
      </c>
      <c r="F218" s="9">
        <v>1070</v>
      </c>
      <c r="G218" s="5">
        <v>0</v>
      </c>
      <c r="H218" s="5">
        <v>0</v>
      </c>
      <c r="I218" s="5">
        <v>0</v>
      </c>
      <c r="J218" s="5">
        <v>0</v>
      </c>
      <c r="K218" s="5">
        <v>3</v>
      </c>
      <c r="L218" s="5">
        <v>2</v>
      </c>
      <c r="M218" s="5">
        <v>0</v>
      </c>
      <c r="N218" s="5">
        <v>1</v>
      </c>
      <c r="S218" s="3" t="s">
        <v>136</v>
      </c>
    </row>
    <row r="219" spans="1:19" ht="11.25">
      <c r="A219" s="16">
        <v>38927</v>
      </c>
      <c r="E219" s="9">
        <v>4.22</v>
      </c>
      <c r="F219" s="9">
        <v>1030</v>
      </c>
      <c r="G219" s="5">
        <v>0</v>
      </c>
      <c r="H219" s="5">
        <v>0</v>
      </c>
      <c r="I219" s="5">
        <v>0</v>
      </c>
      <c r="J219" s="5">
        <v>0</v>
      </c>
      <c r="K219" s="5">
        <v>0</v>
      </c>
      <c r="L219" s="5">
        <v>0</v>
      </c>
      <c r="M219" s="5">
        <v>0</v>
      </c>
      <c r="N219" s="5">
        <v>0</v>
      </c>
      <c r="S219" s="3" t="s">
        <v>122</v>
      </c>
    </row>
    <row r="220" spans="1:19" ht="11.25">
      <c r="A220" s="16">
        <v>38928</v>
      </c>
      <c r="E220" s="9">
        <v>4.17</v>
      </c>
      <c r="F220" s="9">
        <v>991</v>
      </c>
      <c r="G220" s="5">
        <v>0</v>
      </c>
      <c r="H220" s="5">
        <v>0</v>
      </c>
      <c r="I220" s="5">
        <v>0</v>
      </c>
      <c r="J220" s="5">
        <v>0</v>
      </c>
      <c r="K220" s="5">
        <v>0</v>
      </c>
      <c r="L220" s="5">
        <v>0</v>
      </c>
      <c r="M220" s="5">
        <v>0</v>
      </c>
      <c r="N220" s="5">
        <v>0</v>
      </c>
      <c r="S220" s="3" t="s">
        <v>123</v>
      </c>
    </row>
    <row r="221" spans="1:19" ht="11.25">
      <c r="A221" s="16">
        <v>38929</v>
      </c>
      <c r="E221" s="11">
        <v>4.1</v>
      </c>
      <c r="F221" s="9">
        <v>928</v>
      </c>
      <c r="G221" s="5">
        <v>0</v>
      </c>
      <c r="H221" s="5">
        <v>0</v>
      </c>
      <c r="I221" s="5">
        <v>0</v>
      </c>
      <c r="J221" s="5">
        <v>0</v>
      </c>
      <c r="K221" s="5">
        <v>0</v>
      </c>
      <c r="L221" s="5">
        <v>0</v>
      </c>
      <c r="M221" s="5">
        <v>0</v>
      </c>
      <c r="N221" s="5">
        <v>0</v>
      </c>
      <c r="S221" s="3" t="s">
        <v>124</v>
      </c>
    </row>
    <row r="222" spans="1:27" s="2" customFormat="1" ht="11.25">
      <c r="A222" s="14" t="s">
        <v>47</v>
      </c>
      <c r="B222" s="8"/>
      <c r="C222" s="8"/>
      <c r="D222" s="8"/>
      <c r="E222" s="8"/>
      <c r="F222" s="8"/>
      <c r="G222" s="4">
        <f aca="true" t="shared" si="5" ref="G222:N222">SUM(G191:G221)</f>
        <v>0</v>
      </c>
      <c r="H222" s="4">
        <f t="shared" si="5"/>
        <v>0</v>
      </c>
      <c r="I222" s="4">
        <f t="shared" si="5"/>
        <v>3</v>
      </c>
      <c r="J222" s="4">
        <f t="shared" si="5"/>
        <v>3</v>
      </c>
      <c r="K222" s="4">
        <f t="shared" si="5"/>
        <v>56</v>
      </c>
      <c r="L222" s="4">
        <f t="shared" si="5"/>
        <v>57</v>
      </c>
      <c r="M222" s="4">
        <f t="shared" si="5"/>
        <v>0</v>
      </c>
      <c r="N222" s="4">
        <f t="shared" si="5"/>
        <v>3</v>
      </c>
      <c r="O222" s="4"/>
      <c r="P222" s="4"/>
      <c r="Q222" s="4"/>
      <c r="R222" s="4"/>
      <c r="S222" s="6">
        <f>SUM(G222:M222)</f>
        <v>119</v>
      </c>
      <c r="T222" s="2" t="s">
        <v>37</v>
      </c>
      <c r="V222" s="4" t="s">
        <v>38</v>
      </c>
      <c r="W222" s="4">
        <f>SUM(K222,K190,K159,K127,K96,K64,K35)</f>
        <v>427</v>
      </c>
      <c r="X222" s="4" t="s">
        <v>39</v>
      </c>
      <c r="Y222" s="4">
        <f>SUM(L222,L190,L159,L127,L96,L64,L35)</f>
        <v>296</v>
      </c>
      <c r="Z222" s="4" t="s">
        <v>40</v>
      </c>
      <c r="AA222" s="4">
        <f>SUM(W222:Y222)</f>
        <v>723</v>
      </c>
    </row>
    <row r="223" spans="1:14" ht="11.25">
      <c r="A223" s="16">
        <v>38930</v>
      </c>
      <c r="E223" s="9">
        <v>4.09</v>
      </c>
      <c r="F223" s="9">
        <v>919</v>
      </c>
      <c r="G223" s="5">
        <v>0</v>
      </c>
      <c r="H223" s="5">
        <v>0</v>
      </c>
      <c r="I223" s="5">
        <v>0</v>
      </c>
      <c r="J223" s="5">
        <v>0</v>
      </c>
      <c r="K223" s="5">
        <v>0</v>
      </c>
      <c r="L223" s="5">
        <v>0</v>
      </c>
      <c r="M223" s="5">
        <v>0</v>
      </c>
      <c r="N223" s="5">
        <v>0</v>
      </c>
    </row>
    <row r="224" spans="1:19" ht="11.25">
      <c r="A224" s="16">
        <v>38931</v>
      </c>
      <c r="B224" s="9">
        <v>65</v>
      </c>
      <c r="C224" s="9">
        <v>40</v>
      </c>
      <c r="D224" s="9">
        <v>73</v>
      </c>
      <c r="E224" s="9">
        <v>4.06</v>
      </c>
      <c r="F224" s="9">
        <v>891</v>
      </c>
      <c r="G224" s="5">
        <v>0</v>
      </c>
      <c r="H224" s="5">
        <v>0</v>
      </c>
      <c r="I224" s="5">
        <v>0</v>
      </c>
      <c r="J224" s="5">
        <v>0</v>
      </c>
      <c r="K224" s="5">
        <v>1</v>
      </c>
      <c r="L224" s="5">
        <v>1</v>
      </c>
      <c r="M224" s="5">
        <v>0</v>
      </c>
      <c r="N224" s="5">
        <v>0</v>
      </c>
      <c r="S224" s="3" t="s">
        <v>137</v>
      </c>
    </row>
    <row r="225" spans="1:14" ht="11.25">
      <c r="A225" s="16">
        <v>38932</v>
      </c>
      <c r="B225" s="9">
        <v>65</v>
      </c>
      <c r="C225" s="9">
        <v>40</v>
      </c>
      <c r="D225" s="9">
        <v>73</v>
      </c>
      <c r="E225" s="9">
        <v>4.04</v>
      </c>
      <c r="F225" s="9">
        <v>873</v>
      </c>
      <c r="G225" s="5">
        <v>0</v>
      </c>
      <c r="H225" s="5">
        <v>0</v>
      </c>
      <c r="I225" s="5">
        <v>0</v>
      </c>
      <c r="J225" s="5">
        <v>0</v>
      </c>
      <c r="K225" s="5">
        <v>0</v>
      </c>
      <c r="L225" s="5">
        <v>0</v>
      </c>
      <c r="M225" s="5">
        <v>0</v>
      </c>
      <c r="N225" s="5">
        <v>0</v>
      </c>
    </row>
    <row r="226" spans="1:19" ht="11.25">
      <c r="A226" s="16">
        <v>38933</v>
      </c>
      <c r="E226" s="9">
        <v>4.05</v>
      </c>
      <c r="F226" s="9">
        <v>837</v>
      </c>
      <c r="G226" s="5">
        <v>0</v>
      </c>
      <c r="H226" s="5">
        <v>0</v>
      </c>
      <c r="I226" s="5">
        <v>0</v>
      </c>
      <c r="J226" s="5">
        <v>0</v>
      </c>
      <c r="K226" s="5">
        <v>0</v>
      </c>
      <c r="L226" s="5">
        <v>0</v>
      </c>
      <c r="M226" s="5">
        <v>0</v>
      </c>
      <c r="N226" s="5">
        <v>0</v>
      </c>
      <c r="S226" s="3" t="s">
        <v>138</v>
      </c>
    </row>
    <row r="227" spans="1:19" ht="11.25">
      <c r="A227" s="16">
        <v>38934</v>
      </c>
      <c r="E227" s="11">
        <v>4.05</v>
      </c>
      <c r="F227" s="9">
        <v>837</v>
      </c>
      <c r="G227" s="5">
        <v>0</v>
      </c>
      <c r="H227" s="5">
        <v>0</v>
      </c>
      <c r="I227" s="5">
        <v>0</v>
      </c>
      <c r="J227" s="5">
        <v>0</v>
      </c>
      <c r="K227" s="5">
        <v>0</v>
      </c>
      <c r="L227" s="5">
        <v>0</v>
      </c>
      <c r="M227" s="5">
        <v>0</v>
      </c>
      <c r="N227" s="5">
        <v>0</v>
      </c>
      <c r="S227" s="3" t="s">
        <v>122</v>
      </c>
    </row>
    <row r="228" spans="1:27" ht="11.25">
      <c r="A228" s="16">
        <v>38935</v>
      </c>
      <c r="E228" s="9">
        <v>4.06</v>
      </c>
      <c r="F228" s="9">
        <v>846</v>
      </c>
      <c r="G228" s="5">
        <v>0</v>
      </c>
      <c r="H228" s="5">
        <v>0</v>
      </c>
      <c r="I228" s="5">
        <v>0</v>
      </c>
      <c r="J228" s="5">
        <v>0</v>
      </c>
      <c r="K228" s="5">
        <v>0</v>
      </c>
      <c r="L228" s="5">
        <v>0</v>
      </c>
      <c r="M228" s="5">
        <v>0</v>
      </c>
      <c r="N228" s="5">
        <v>0</v>
      </c>
      <c r="S228" s="3" t="s">
        <v>123</v>
      </c>
      <c r="T228" s="2"/>
      <c r="V228" s="2"/>
      <c r="W228" s="4"/>
      <c r="X228" s="2"/>
      <c r="Y228" s="4"/>
      <c r="Z228" s="2"/>
      <c r="AA228" s="4"/>
    </row>
    <row r="229" spans="1:19" ht="11.25">
      <c r="A229" s="16">
        <v>38936</v>
      </c>
      <c r="E229" s="11">
        <v>4.09</v>
      </c>
      <c r="F229" s="9">
        <v>873</v>
      </c>
      <c r="G229" s="5">
        <v>0</v>
      </c>
      <c r="H229" s="5">
        <v>0</v>
      </c>
      <c r="I229" s="5">
        <v>0</v>
      </c>
      <c r="J229" s="5">
        <v>0</v>
      </c>
      <c r="K229" s="5">
        <v>0</v>
      </c>
      <c r="L229" s="5">
        <v>0</v>
      </c>
      <c r="M229" s="5">
        <v>0</v>
      </c>
      <c r="N229" s="5">
        <v>0</v>
      </c>
      <c r="S229" s="3" t="s">
        <v>124</v>
      </c>
    </row>
    <row r="230" spans="1:19" ht="11.25">
      <c r="A230" s="16">
        <v>38937</v>
      </c>
      <c r="E230" s="11">
        <v>4.1</v>
      </c>
      <c r="F230" s="9">
        <v>882</v>
      </c>
      <c r="G230" s="5">
        <v>0</v>
      </c>
      <c r="H230" s="5">
        <v>0</v>
      </c>
      <c r="I230" s="5">
        <v>0</v>
      </c>
      <c r="J230" s="5">
        <v>0</v>
      </c>
      <c r="K230" s="5">
        <v>6</v>
      </c>
      <c r="L230" s="5">
        <v>4</v>
      </c>
      <c r="M230" s="5">
        <v>0</v>
      </c>
      <c r="N230" s="5">
        <v>4</v>
      </c>
      <c r="S230" s="3" t="s">
        <v>139</v>
      </c>
    </row>
    <row r="231" spans="1:19" ht="11.25">
      <c r="A231" s="16">
        <v>38938</v>
      </c>
      <c r="E231" s="9">
        <v>4.04</v>
      </c>
      <c r="F231" s="9">
        <v>829</v>
      </c>
      <c r="G231" s="5">
        <v>0</v>
      </c>
      <c r="H231" s="5">
        <v>0</v>
      </c>
      <c r="I231" s="5">
        <v>0</v>
      </c>
      <c r="J231" s="5">
        <v>0</v>
      </c>
      <c r="K231" s="5">
        <v>4</v>
      </c>
      <c r="L231" s="5">
        <v>4</v>
      </c>
      <c r="M231" s="5">
        <v>0</v>
      </c>
      <c r="N231" s="5">
        <v>3</v>
      </c>
      <c r="S231" s="3" t="s">
        <v>140</v>
      </c>
    </row>
    <row r="232" spans="1:19" ht="11.25">
      <c r="A232" s="16">
        <v>38939</v>
      </c>
      <c r="E232" s="9">
        <v>4.03</v>
      </c>
      <c r="F232" s="9">
        <v>820</v>
      </c>
      <c r="G232" s="5">
        <v>0</v>
      </c>
      <c r="H232" s="5">
        <v>0</v>
      </c>
      <c r="I232" s="5">
        <v>0</v>
      </c>
      <c r="J232" s="5">
        <v>0</v>
      </c>
      <c r="K232" s="5">
        <v>0</v>
      </c>
      <c r="L232" s="5">
        <v>0</v>
      </c>
      <c r="M232" s="5">
        <v>0</v>
      </c>
      <c r="N232" s="5">
        <v>0</v>
      </c>
      <c r="S232" s="3" t="s">
        <v>132</v>
      </c>
    </row>
    <row r="233" spans="1:14" ht="11.25">
      <c r="A233" s="16">
        <v>38940</v>
      </c>
      <c r="B233" s="9">
        <v>62</v>
      </c>
      <c r="C233" s="9">
        <v>62</v>
      </c>
      <c r="D233" s="9">
        <v>70</v>
      </c>
      <c r="E233" s="9">
        <v>4.03</v>
      </c>
      <c r="F233" s="9">
        <v>820</v>
      </c>
      <c r="G233" s="5">
        <v>0</v>
      </c>
      <c r="H233" s="5">
        <v>0</v>
      </c>
      <c r="I233" s="5">
        <v>0</v>
      </c>
      <c r="J233" s="5">
        <v>0</v>
      </c>
      <c r="K233" s="5">
        <v>0</v>
      </c>
      <c r="L233" s="5">
        <v>0</v>
      </c>
      <c r="M233" s="5">
        <v>0</v>
      </c>
      <c r="N233" s="5">
        <v>0</v>
      </c>
    </row>
    <row r="234" spans="1:19" ht="11.25">
      <c r="A234" s="16">
        <v>38941</v>
      </c>
      <c r="E234" s="9">
        <v>4.02</v>
      </c>
      <c r="F234" s="9">
        <v>811</v>
      </c>
      <c r="G234" s="5">
        <v>0</v>
      </c>
      <c r="H234" s="5">
        <v>0</v>
      </c>
      <c r="I234" s="5">
        <v>0</v>
      </c>
      <c r="J234" s="5">
        <v>0</v>
      </c>
      <c r="K234" s="5">
        <v>0</v>
      </c>
      <c r="L234" s="5">
        <v>0</v>
      </c>
      <c r="M234" s="5">
        <v>0</v>
      </c>
      <c r="N234" s="5">
        <v>0</v>
      </c>
      <c r="S234" s="3" t="s">
        <v>122</v>
      </c>
    </row>
    <row r="235" spans="1:19" ht="11.25">
      <c r="A235" s="16">
        <v>38942</v>
      </c>
      <c r="E235" s="9">
        <v>3.98</v>
      </c>
      <c r="F235" s="9">
        <v>778</v>
      </c>
      <c r="G235" s="5">
        <v>0</v>
      </c>
      <c r="H235" s="5">
        <v>0</v>
      </c>
      <c r="I235" s="5">
        <v>0</v>
      </c>
      <c r="J235" s="5">
        <v>0</v>
      </c>
      <c r="K235" s="5">
        <v>0</v>
      </c>
      <c r="L235" s="5">
        <v>0</v>
      </c>
      <c r="M235" s="5">
        <v>0</v>
      </c>
      <c r="N235" s="5">
        <v>0</v>
      </c>
      <c r="S235" s="3" t="s">
        <v>123</v>
      </c>
    </row>
    <row r="236" spans="1:19" ht="11.25">
      <c r="A236" s="16">
        <v>38943</v>
      </c>
      <c r="E236" s="9">
        <v>4.01</v>
      </c>
      <c r="F236" s="9">
        <v>803</v>
      </c>
      <c r="G236" s="5">
        <v>0</v>
      </c>
      <c r="H236" s="5">
        <v>0</v>
      </c>
      <c r="I236" s="5">
        <v>0</v>
      </c>
      <c r="J236" s="5">
        <v>0</v>
      </c>
      <c r="K236" s="5">
        <v>0</v>
      </c>
      <c r="L236" s="5">
        <v>0</v>
      </c>
      <c r="M236" s="5">
        <v>0</v>
      </c>
      <c r="N236" s="5">
        <v>0</v>
      </c>
      <c r="S236" s="3" t="s">
        <v>124</v>
      </c>
    </row>
    <row r="237" spans="1:14" ht="11.25">
      <c r="A237" s="16">
        <v>38944</v>
      </c>
      <c r="B237" s="9">
        <v>62</v>
      </c>
      <c r="C237" s="9">
        <v>61</v>
      </c>
      <c r="D237" s="9">
        <v>70</v>
      </c>
      <c r="E237" s="9">
        <v>4.01</v>
      </c>
      <c r="F237" s="9">
        <v>803</v>
      </c>
      <c r="G237" s="5">
        <v>0</v>
      </c>
      <c r="H237" s="5">
        <v>0</v>
      </c>
      <c r="I237" s="5">
        <v>0</v>
      </c>
      <c r="J237" s="5">
        <v>0</v>
      </c>
      <c r="K237" s="5">
        <v>0</v>
      </c>
      <c r="L237" s="5">
        <v>0</v>
      </c>
      <c r="M237" s="5">
        <v>0</v>
      </c>
      <c r="N237" s="5">
        <v>0</v>
      </c>
    </row>
    <row r="238" spans="1:14" ht="11.25">
      <c r="A238" s="16">
        <v>38945</v>
      </c>
      <c r="B238" s="9">
        <v>62</v>
      </c>
      <c r="C238" s="9">
        <v>62</v>
      </c>
      <c r="D238" s="9">
        <v>70</v>
      </c>
      <c r="E238" s="9">
        <v>3.99</v>
      </c>
      <c r="F238" s="9">
        <v>786</v>
      </c>
      <c r="G238" s="5">
        <v>0</v>
      </c>
      <c r="H238" s="5">
        <v>0</v>
      </c>
      <c r="I238" s="5">
        <v>0</v>
      </c>
      <c r="J238" s="5">
        <v>0</v>
      </c>
      <c r="K238" s="5">
        <v>0</v>
      </c>
      <c r="L238" s="5">
        <v>0</v>
      </c>
      <c r="M238" s="5">
        <v>0</v>
      </c>
      <c r="N238" s="5">
        <v>0</v>
      </c>
    </row>
    <row r="239" spans="1:19" ht="11.25">
      <c r="A239" s="16">
        <v>38946</v>
      </c>
      <c r="E239" s="9">
        <v>3.98</v>
      </c>
      <c r="F239" s="9">
        <v>778</v>
      </c>
      <c r="G239" s="5">
        <v>0</v>
      </c>
      <c r="H239" s="5">
        <v>0</v>
      </c>
      <c r="I239" s="5">
        <v>0</v>
      </c>
      <c r="J239" s="5">
        <v>0</v>
      </c>
      <c r="K239" s="5">
        <v>0</v>
      </c>
      <c r="L239" s="5">
        <v>0</v>
      </c>
      <c r="M239" s="5">
        <v>0</v>
      </c>
      <c r="N239" s="5">
        <v>0</v>
      </c>
      <c r="S239" s="3" t="s">
        <v>132</v>
      </c>
    </row>
    <row r="240" spans="1:14" ht="11.25">
      <c r="A240" s="16">
        <v>38947</v>
      </c>
      <c r="B240" s="9">
        <v>62</v>
      </c>
      <c r="C240" s="9">
        <v>62</v>
      </c>
      <c r="D240" s="9">
        <v>70</v>
      </c>
      <c r="E240" s="9">
        <v>3.99</v>
      </c>
      <c r="F240" s="9">
        <v>786</v>
      </c>
      <c r="G240" s="5">
        <v>0</v>
      </c>
      <c r="H240" s="5">
        <v>0</v>
      </c>
      <c r="I240" s="5">
        <v>0</v>
      </c>
      <c r="J240" s="5">
        <v>0</v>
      </c>
      <c r="K240" s="5">
        <v>0</v>
      </c>
      <c r="L240" s="5">
        <v>0</v>
      </c>
      <c r="M240" s="5">
        <v>0</v>
      </c>
      <c r="N240" s="5">
        <v>0</v>
      </c>
    </row>
    <row r="241" spans="1:19" ht="11.25">
      <c r="A241" s="16">
        <v>38948</v>
      </c>
      <c r="E241" s="9">
        <v>3.97</v>
      </c>
      <c r="F241" s="9">
        <v>770</v>
      </c>
      <c r="G241" s="5">
        <v>0</v>
      </c>
      <c r="H241" s="5">
        <v>0</v>
      </c>
      <c r="I241" s="5">
        <v>0</v>
      </c>
      <c r="J241" s="5">
        <v>0</v>
      </c>
      <c r="K241" s="5">
        <v>0</v>
      </c>
      <c r="L241" s="5">
        <v>0</v>
      </c>
      <c r="M241" s="5">
        <v>0</v>
      </c>
      <c r="N241" s="5">
        <v>0</v>
      </c>
      <c r="S241" s="3" t="s">
        <v>122</v>
      </c>
    </row>
    <row r="242" spans="1:19" ht="11.25">
      <c r="A242" s="16">
        <v>38949</v>
      </c>
      <c r="E242" s="9">
        <v>3.99</v>
      </c>
      <c r="F242" s="9">
        <v>786</v>
      </c>
      <c r="G242" s="5">
        <v>0</v>
      </c>
      <c r="H242" s="5">
        <v>0</v>
      </c>
      <c r="I242" s="5">
        <v>0</v>
      </c>
      <c r="J242" s="5">
        <v>0</v>
      </c>
      <c r="K242" s="5">
        <v>0</v>
      </c>
      <c r="L242" s="5">
        <v>0</v>
      </c>
      <c r="M242" s="5">
        <v>0</v>
      </c>
      <c r="N242" s="5">
        <v>0</v>
      </c>
      <c r="S242" s="3" t="s">
        <v>123</v>
      </c>
    </row>
    <row r="243" spans="1:19" ht="11.25">
      <c r="A243" s="16">
        <v>38950</v>
      </c>
      <c r="E243" s="9">
        <v>3.98</v>
      </c>
      <c r="F243" s="9">
        <v>778</v>
      </c>
      <c r="G243" s="5">
        <v>0</v>
      </c>
      <c r="H243" s="5">
        <v>0</v>
      </c>
      <c r="I243" s="5">
        <v>0</v>
      </c>
      <c r="J243" s="5">
        <v>0</v>
      </c>
      <c r="K243" s="5">
        <v>0</v>
      </c>
      <c r="L243" s="5">
        <v>0</v>
      </c>
      <c r="M243" s="5">
        <v>0</v>
      </c>
      <c r="N243" s="5">
        <v>0</v>
      </c>
      <c r="S243" s="3" t="s">
        <v>124</v>
      </c>
    </row>
    <row r="244" spans="1:14" ht="11.25">
      <c r="A244" s="16">
        <v>38951</v>
      </c>
      <c r="B244" s="9">
        <v>62</v>
      </c>
      <c r="C244" s="9">
        <v>59</v>
      </c>
      <c r="D244" s="9">
        <v>70</v>
      </c>
      <c r="E244" s="9">
        <v>3.99</v>
      </c>
      <c r="F244" s="9">
        <v>786</v>
      </c>
      <c r="G244" s="5">
        <v>0</v>
      </c>
      <c r="H244" s="5">
        <v>0</v>
      </c>
      <c r="I244" s="5">
        <v>0</v>
      </c>
      <c r="J244" s="5">
        <v>0</v>
      </c>
      <c r="K244" s="5">
        <v>0</v>
      </c>
      <c r="L244" s="5">
        <v>0</v>
      </c>
      <c r="M244" s="5">
        <v>0</v>
      </c>
      <c r="N244" s="5">
        <v>0</v>
      </c>
    </row>
    <row r="245" spans="1:19" ht="11.25">
      <c r="A245" s="16">
        <v>38952</v>
      </c>
      <c r="B245" s="9">
        <v>59</v>
      </c>
      <c r="C245" s="9">
        <v>59</v>
      </c>
      <c r="D245" s="9">
        <v>70</v>
      </c>
      <c r="E245" s="11">
        <v>3.97</v>
      </c>
      <c r="F245" s="9">
        <v>770</v>
      </c>
      <c r="G245" s="5">
        <v>0</v>
      </c>
      <c r="H245" s="5">
        <v>0</v>
      </c>
      <c r="I245" s="5">
        <v>0</v>
      </c>
      <c r="J245" s="5">
        <v>0</v>
      </c>
      <c r="K245" s="5">
        <v>3</v>
      </c>
      <c r="L245" s="5">
        <v>4</v>
      </c>
      <c r="M245" s="5">
        <v>0</v>
      </c>
      <c r="N245" s="5">
        <v>0</v>
      </c>
      <c r="S245" s="3" t="s">
        <v>141</v>
      </c>
    </row>
    <row r="246" spans="1:19" ht="11.25">
      <c r="A246" s="16">
        <v>38953</v>
      </c>
      <c r="E246" s="9">
        <v>3.97</v>
      </c>
      <c r="F246" s="9">
        <v>770</v>
      </c>
      <c r="G246" s="5">
        <v>0</v>
      </c>
      <c r="H246" s="5">
        <v>0</v>
      </c>
      <c r="I246" s="5">
        <v>0</v>
      </c>
      <c r="J246" s="5">
        <v>0</v>
      </c>
      <c r="K246" s="5">
        <v>0</v>
      </c>
      <c r="L246" s="5">
        <v>0</v>
      </c>
      <c r="M246" s="5">
        <v>0</v>
      </c>
      <c r="N246" s="5">
        <v>0</v>
      </c>
      <c r="S246" s="3" t="s">
        <v>132</v>
      </c>
    </row>
    <row r="247" spans="1:14" ht="11.25">
      <c r="A247" s="16">
        <v>38954</v>
      </c>
      <c r="E247" s="9">
        <v>3.96</v>
      </c>
      <c r="F247" s="9">
        <v>762</v>
      </c>
      <c r="G247" s="5">
        <v>0</v>
      </c>
      <c r="H247" s="5">
        <v>0</v>
      </c>
      <c r="I247" s="5">
        <v>0</v>
      </c>
      <c r="J247" s="5">
        <v>0</v>
      </c>
      <c r="K247" s="5">
        <v>0</v>
      </c>
      <c r="L247" s="5">
        <v>0</v>
      </c>
      <c r="M247" s="5">
        <v>0</v>
      </c>
      <c r="N247" s="5">
        <v>0</v>
      </c>
    </row>
    <row r="248" spans="1:19" ht="11.25">
      <c r="A248" s="16">
        <v>38955</v>
      </c>
      <c r="E248" s="9">
        <v>3.95</v>
      </c>
      <c r="F248" s="9">
        <v>753</v>
      </c>
      <c r="G248" s="5">
        <v>0</v>
      </c>
      <c r="H248" s="5">
        <v>0</v>
      </c>
      <c r="I248" s="5">
        <v>0</v>
      </c>
      <c r="J248" s="5">
        <v>0</v>
      </c>
      <c r="K248" s="5">
        <v>0</v>
      </c>
      <c r="L248" s="5">
        <v>0</v>
      </c>
      <c r="M248" s="5">
        <v>0</v>
      </c>
      <c r="N248" s="5">
        <v>0</v>
      </c>
      <c r="S248" s="3" t="s">
        <v>122</v>
      </c>
    </row>
    <row r="249" spans="1:19" ht="11.25">
      <c r="A249" s="16">
        <v>38956</v>
      </c>
      <c r="E249" s="9">
        <v>3.96</v>
      </c>
      <c r="F249" s="9">
        <v>762</v>
      </c>
      <c r="G249" s="5">
        <v>0</v>
      </c>
      <c r="H249" s="5">
        <v>0</v>
      </c>
      <c r="I249" s="5">
        <v>0</v>
      </c>
      <c r="J249" s="5">
        <v>0</v>
      </c>
      <c r="K249" s="5">
        <v>0</v>
      </c>
      <c r="L249" s="5">
        <v>0</v>
      </c>
      <c r="M249" s="5">
        <v>0</v>
      </c>
      <c r="N249" s="5">
        <v>0</v>
      </c>
      <c r="S249" s="3" t="s">
        <v>123</v>
      </c>
    </row>
    <row r="250" spans="1:19" ht="11.25">
      <c r="A250" s="16">
        <v>38957</v>
      </c>
      <c r="E250" s="9">
        <v>3.96</v>
      </c>
      <c r="F250" s="9">
        <v>762</v>
      </c>
      <c r="G250" s="5">
        <v>0</v>
      </c>
      <c r="H250" s="5">
        <v>0</v>
      </c>
      <c r="I250" s="5">
        <v>0</v>
      </c>
      <c r="J250" s="5">
        <v>0</v>
      </c>
      <c r="K250" s="5">
        <v>0</v>
      </c>
      <c r="L250" s="5">
        <v>0</v>
      </c>
      <c r="M250" s="5">
        <v>0</v>
      </c>
      <c r="N250" s="5">
        <v>0</v>
      </c>
      <c r="S250" s="3" t="s">
        <v>124</v>
      </c>
    </row>
    <row r="251" spans="1:14" ht="11.25">
      <c r="A251" s="16">
        <v>38958</v>
      </c>
      <c r="E251" s="9">
        <v>3.98</v>
      </c>
      <c r="F251" s="9">
        <v>778</v>
      </c>
      <c r="G251" s="5">
        <v>0</v>
      </c>
      <c r="H251" s="5">
        <v>0</v>
      </c>
      <c r="I251" s="5">
        <v>0</v>
      </c>
      <c r="J251" s="5">
        <v>0</v>
      </c>
      <c r="K251" s="5">
        <v>0</v>
      </c>
      <c r="L251" s="5">
        <v>0</v>
      </c>
      <c r="M251" s="5">
        <v>0</v>
      </c>
      <c r="N251" s="5">
        <v>0</v>
      </c>
    </row>
    <row r="252" spans="1:14" ht="11.25">
      <c r="A252" s="16">
        <v>38959</v>
      </c>
      <c r="E252" s="9">
        <v>3.94</v>
      </c>
      <c r="F252" s="9">
        <v>745</v>
      </c>
      <c r="G252" s="5">
        <v>0</v>
      </c>
      <c r="H252" s="5">
        <v>0</v>
      </c>
      <c r="I252" s="5">
        <v>0</v>
      </c>
      <c r="J252" s="5">
        <v>0</v>
      </c>
      <c r="K252" s="5">
        <v>0</v>
      </c>
      <c r="L252" s="5">
        <v>0</v>
      </c>
      <c r="M252" s="5">
        <v>0</v>
      </c>
      <c r="N252" s="5">
        <v>0</v>
      </c>
    </row>
    <row r="253" spans="1:19" ht="11.25">
      <c r="A253" s="16">
        <v>38960</v>
      </c>
      <c r="E253" s="11">
        <v>3.9</v>
      </c>
      <c r="F253" s="9">
        <v>714</v>
      </c>
      <c r="G253" s="5">
        <v>0</v>
      </c>
      <c r="H253" s="5">
        <v>0</v>
      </c>
      <c r="I253" s="5">
        <v>0</v>
      </c>
      <c r="J253" s="5">
        <v>0</v>
      </c>
      <c r="K253" s="5">
        <v>0</v>
      </c>
      <c r="L253" s="5">
        <v>0</v>
      </c>
      <c r="M253" s="5">
        <v>0</v>
      </c>
      <c r="N253" s="5">
        <v>0</v>
      </c>
      <c r="S253" s="3" t="s">
        <v>132</v>
      </c>
    </row>
    <row r="254" spans="1:27" s="2" customFormat="1" ht="11.25">
      <c r="A254" s="14" t="s">
        <v>48</v>
      </c>
      <c r="B254" s="8"/>
      <c r="C254" s="8"/>
      <c r="D254" s="8"/>
      <c r="E254" s="8"/>
      <c r="F254" s="8"/>
      <c r="G254" s="4">
        <f aca="true" t="shared" si="6" ref="G254:N254">SUM(G223:G253)</f>
        <v>0</v>
      </c>
      <c r="H254" s="4">
        <f t="shared" si="6"/>
        <v>0</v>
      </c>
      <c r="I254" s="4">
        <f t="shared" si="6"/>
        <v>0</v>
      </c>
      <c r="J254" s="4">
        <f t="shared" si="6"/>
        <v>0</v>
      </c>
      <c r="K254" s="4">
        <f t="shared" si="6"/>
        <v>14</v>
      </c>
      <c r="L254" s="4">
        <f t="shared" si="6"/>
        <v>13</v>
      </c>
      <c r="M254" s="4">
        <f t="shared" si="6"/>
        <v>0</v>
      </c>
      <c r="N254" s="4">
        <f t="shared" si="6"/>
        <v>7</v>
      </c>
      <c r="O254" s="4"/>
      <c r="P254" s="4"/>
      <c r="Q254" s="4"/>
      <c r="R254" s="4"/>
      <c r="S254" s="6">
        <f>SUM(G254:M254)</f>
        <v>27</v>
      </c>
      <c r="T254" s="2" t="s">
        <v>37</v>
      </c>
      <c r="V254" s="4" t="s">
        <v>38</v>
      </c>
      <c r="W254" s="4">
        <f>SUM(K254,K222,K190,K159,K127,K96,K64,K35)</f>
        <v>441</v>
      </c>
      <c r="X254" s="4" t="s">
        <v>39</v>
      </c>
      <c r="Y254" s="4">
        <f>SUM(L254,L222,L190,L159,L127,L96,L64,L35)</f>
        <v>309</v>
      </c>
      <c r="Z254" s="4" t="s">
        <v>40</v>
      </c>
      <c r="AA254" s="4">
        <f>SUM(W254:Y254)</f>
        <v>750</v>
      </c>
    </row>
    <row r="255" spans="1:14" ht="11.25">
      <c r="A255" s="16">
        <v>38961</v>
      </c>
      <c r="E255" s="9">
        <v>3.91</v>
      </c>
      <c r="F255" s="9">
        <v>722</v>
      </c>
      <c r="G255" s="5">
        <v>0</v>
      </c>
      <c r="H255" s="5">
        <v>0</v>
      </c>
      <c r="I255" s="5">
        <v>0</v>
      </c>
      <c r="J255" s="5">
        <v>0</v>
      </c>
      <c r="K255" s="5">
        <v>0</v>
      </c>
      <c r="L255" s="5">
        <v>0</v>
      </c>
      <c r="M255" s="5">
        <v>0</v>
      </c>
      <c r="N255" s="5">
        <v>0</v>
      </c>
    </row>
    <row r="256" spans="1:19" ht="11.25">
      <c r="A256" s="16">
        <v>38962</v>
      </c>
      <c r="E256" s="11">
        <v>3.9</v>
      </c>
      <c r="F256" s="9">
        <v>714</v>
      </c>
      <c r="G256" s="5">
        <v>0</v>
      </c>
      <c r="H256" s="5">
        <v>0</v>
      </c>
      <c r="I256" s="5">
        <v>0</v>
      </c>
      <c r="J256" s="5">
        <v>0</v>
      </c>
      <c r="K256" s="5">
        <v>0</v>
      </c>
      <c r="L256" s="5">
        <v>0</v>
      </c>
      <c r="M256" s="5">
        <v>0</v>
      </c>
      <c r="N256" s="5">
        <v>0</v>
      </c>
      <c r="S256" s="3" t="s">
        <v>122</v>
      </c>
    </row>
    <row r="257" spans="1:19" ht="11.25">
      <c r="A257" s="16">
        <v>38963</v>
      </c>
      <c r="E257" s="9">
        <v>3.92</v>
      </c>
      <c r="F257" s="9">
        <v>730</v>
      </c>
      <c r="G257" s="5">
        <v>0</v>
      </c>
      <c r="H257" s="5">
        <v>0</v>
      </c>
      <c r="I257" s="5">
        <v>0</v>
      </c>
      <c r="J257" s="5">
        <v>0</v>
      </c>
      <c r="K257" s="5">
        <v>0</v>
      </c>
      <c r="L257" s="5">
        <v>0</v>
      </c>
      <c r="M257" s="5">
        <v>0</v>
      </c>
      <c r="N257" s="5">
        <v>0</v>
      </c>
      <c r="S257" s="3" t="s">
        <v>123</v>
      </c>
    </row>
    <row r="258" spans="1:19" ht="11.25">
      <c r="A258" s="16">
        <v>38964</v>
      </c>
      <c r="E258" s="9">
        <v>3.92</v>
      </c>
      <c r="F258" s="9">
        <v>730</v>
      </c>
      <c r="G258" s="5">
        <v>0</v>
      </c>
      <c r="H258" s="5">
        <v>0</v>
      </c>
      <c r="I258" s="5">
        <v>0</v>
      </c>
      <c r="J258" s="5">
        <v>0</v>
      </c>
      <c r="K258" s="5">
        <v>0</v>
      </c>
      <c r="L258" s="5">
        <v>0</v>
      </c>
      <c r="M258" s="5">
        <v>0</v>
      </c>
      <c r="N258" s="5">
        <v>0</v>
      </c>
      <c r="S258" s="3" t="s">
        <v>134</v>
      </c>
    </row>
    <row r="259" spans="1:19" ht="11.25">
      <c r="A259" s="16">
        <v>38965</v>
      </c>
      <c r="E259" s="9">
        <v>3.93</v>
      </c>
      <c r="F259" s="9">
        <v>737</v>
      </c>
      <c r="G259" s="5">
        <v>0</v>
      </c>
      <c r="H259" s="5">
        <v>0</v>
      </c>
      <c r="I259" s="5">
        <v>0</v>
      </c>
      <c r="J259" s="5">
        <v>0</v>
      </c>
      <c r="K259" s="5">
        <v>0</v>
      </c>
      <c r="L259" s="5">
        <v>0</v>
      </c>
      <c r="M259" s="5">
        <v>0</v>
      </c>
      <c r="N259" s="5">
        <v>0</v>
      </c>
      <c r="S259" s="3" t="s">
        <v>100</v>
      </c>
    </row>
    <row r="260" spans="1:14" ht="11.25">
      <c r="A260" s="16">
        <v>38966</v>
      </c>
      <c r="E260" s="9">
        <v>3.95</v>
      </c>
      <c r="F260" s="9">
        <v>753</v>
      </c>
      <c r="G260" s="5">
        <v>0</v>
      </c>
      <c r="H260" s="5">
        <v>0</v>
      </c>
      <c r="I260" s="5">
        <v>0</v>
      </c>
      <c r="J260" s="5">
        <v>0</v>
      </c>
      <c r="K260" s="5">
        <v>0</v>
      </c>
      <c r="L260" s="5">
        <v>0</v>
      </c>
      <c r="M260" s="5">
        <v>0</v>
      </c>
      <c r="N260" s="5">
        <v>0</v>
      </c>
    </row>
    <row r="261" spans="1:27" ht="11.25">
      <c r="A261" s="16">
        <v>38967</v>
      </c>
      <c r="E261" s="9">
        <v>3.94</v>
      </c>
      <c r="F261" s="9">
        <v>745</v>
      </c>
      <c r="G261" s="5">
        <v>0</v>
      </c>
      <c r="H261" s="5">
        <v>0</v>
      </c>
      <c r="I261" s="5">
        <v>0</v>
      </c>
      <c r="J261" s="5">
        <v>0</v>
      </c>
      <c r="K261" s="5">
        <v>0</v>
      </c>
      <c r="L261" s="5">
        <v>0</v>
      </c>
      <c r="M261" s="5">
        <v>0</v>
      </c>
      <c r="N261" s="5">
        <v>0</v>
      </c>
      <c r="T261" s="2"/>
      <c r="V261" s="2"/>
      <c r="W261" s="4"/>
      <c r="X261" s="2"/>
      <c r="Y261" s="4"/>
      <c r="Z261" s="2"/>
      <c r="AA261" s="4"/>
    </row>
    <row r="262" spans="1:19" ht="11.25">
      <c r="A262" s="16">
        <v>38968</v>
      </c>
      <c r="B262" s="9">
        <v>60</v>
      </c>
      <c r="C262" s="9">
        <v>56</v>
      </c>
      <c r="D262" s="9">
        <v>70</v>
      </c>
      <c r="E262" s="9">
        <v>3.93</v>
      </c>
      <c r="F262" s="9">
        <v>737</v>
      </c>
      <c r="G262" s="5">
        <v>0</v>
      </c>
      <c r="H262" s="5">
        <v>0</v>
      </c>
      <c r="I262" s="5">
        <v>3</v>
      </c>
      <c r="J262" s="5">
        <v>0</v>
      </c>
      <c r="K262" s="5">
        <v>4</v>
      </c>
      <c r="L262" s="5">
        <v>6</v>
      </c>
      <c r="M262" s="5">
        <v>0</v>
      </c>
      <c r="N262" s="5">
        <v>3</v>
      </c>
      <c r="S262" s="3" t="s">
        <v>142</v>
      </c>
    </row>
    <row r="263" spans="1:19" ht="11.25">
      <c r="A263" s="16">
        <v>38969</v>
      </c>
      <c r="E263" s="9">
        <v>3.93</v>
      </c>
      <c r="F263" s="9">
        <v>737</v>
      </c>
      <c r="G263" s="5">
        <v>0</v>
      </c>
      <c r="H263" s="5">
        <v>0</v>
      </c>
      <c r="I263" s="5">
        <v>0</v>
      </c>
      <c r="J263" s="5">
        <v>0</v>
      </c>
      <c r="K263" s="5">
        <v>0</v>
      </c>
      <c r="L263" s="5">
        <v>0</v>
      </c>
      <c r="M263" s="5">
        <v>0</v>
      </c>
      <c r="N263" s="5">
        <v>0</v>
      </c>
      <c r="S263" s="3" t="s">
        <v>122</v>
      </c>
    </row>
    <row r="264" spans="1:19" ht="11.25">
      <c r="A264" s="16">
        <v>38970</v>
      </c>
      <c r="E264" s="9">
        <v>3.89</v>
      </c>
      <c r="F264" s="9">
        <v>706</v>
      </c>
      <c r="G264" s="5">
        <v>0</v>
      </c>
      <c r="H264" s="5">
        <v>0</v>
      </c>
      <c r="I264" s="5">
        <v>0</v>
      </c>
      <c r="J264" s="5">
        <v>0</v>
      </c>
      <c r="K264" s="5">
        <v>0</v>
      </c>
      <c r="L264" s="5">
        <v>0</v>
      </c>
      <c r="M264" s="5">
        <v>0</v>
      </c>
      <c r="N264" s="5">
        <v>0</v>
      </c>
      <c r="S264" s="3" t="s">
        <v>123</v>
      </c>
    </row>
    <row r="265" spans="1:14" ht="11.25">
      <c r="A265" s="16">
        <v>38971</v>
      </c>
      <c r="B265" s="9">
        <v>57</v>
      </c>
      <c r="C265" s="9">
        <v>55</v>
      </c>
      <c r="D265" s="9">
        <v>69</v>
      </c>
      <c r="E265" s="9">
        <v>3.89</v>
      </c>
      <c r="F265" s="9">
        <v>706</v>
      </c>
      <c r="G265" s="5">
        <v>0</v>
      </c>
      <c r="H265" s="5">
        <v>0</v>
      </c>
      <c r="I265" s="5">
        <v>0</v>
      </c>
      <c r="J265" s="5">
        <v>0</v>
      </c>
      <c r="K265" s="5">
        <v>0</v>
      </c>
      <c r="L265" s="5">
        <v>0</v>
      </c>
      <c r="M265" s="5">
        <v>0</v>
      </c>
      <c r="N265" s="5">
        <v>0</v>
      </c>
    </row>
    <row r="266" spans="1:14" ht="11.25">
      <c r="A266" s="16">
        <v>38972</v>
      </c>
      <c r="B266" s="9">
        <v>56</v>
      </c>
      <c r="C266" s="9">
        <v>54</v>
      </c>
      <c r="D266" s="9">
        <v>69</v>
      </c>
      <c r="E266" s="9">
        <v>3.88</v>
      </c>
      <c r="F266" s="9">
        <v>699</v>
      </c>
      <c r="G266" s="5">
        <v>0</v>
      </c>
      <c r="H266" s="5">
        <v>0</v>
      </c>
      <c r="I266" s="5">
        <v>0</v>
      </c>
      <c r="J266" s="5">
        <v>0</v>
      </c>
      <c r="K266" s="5">
        <v>0</v>
      </c>
      <c r="L266" s="5">
        <v>0</v>
      </c>
      <c r="M266" s="5">
        <v>0</v>
      </c>
      <c r="N266" s="5">
        <v>0</v>
      </c>
    </row>
    <row r="267" spans="1:19" ht="11.25">
      <c r="A267" s="16">
        <v>38973</v>
      </c>
      <c r="B267" s="9">
        <v>57</v>
      </c>
      <c r="C267" s="9">
        <v>54</v>
      </c>
      <c r="D267" s="9">
        <v>69</v>
      </c>
      <c r="E267" s="9">
        <v>3.86</v>
      </c>
      <c r="F267" s="9">
        <v>684</v>
      </c>
      <c r="G267" s="5">
        <v>0</v>
      </c>
      <c r="H267" s="5">
        <v>0</v>
      </c>
      <c r="I267" s="5">
        <v>0</v>
      </c>
      <c r="J267" s="5">
        <v>1</v>
      </c>
      <c r="K267" s="5">
        <v>0</v>
      </c>
      <c r="L267" s="5">
        <v>0</v>
      </c>
      <c r="M267" s="5">
        <v>0</v>
      </c>
      <c r="N267" s="5">
        <v>0</v>
      </c>
      <c r="S267" s="3" t="s">
        <v>143</v>
      </c>
    </row>
    <row r="268" spans="1:14" ht="11.25">
      <c r="A268" s="16">
        <v>38974</v>
      </c>
      <c r="B268" s="9">
        <v>56</v>
      </c>
      <c r="C268" s="9">
        <v>54</v>
      </c>
      <c r="D268" s="9">
        <v>69</v>
      </c>
      <c r="E268" s="9">
        <v>3.84</v>
      </c>
      <c r="F268" s="9">
        <v>669</v>
      </c>
      <c r="G268" s="5">
        <v>0</v>
      </c>
      <c r="H268" s="5">
        <v>0</v>
      </c>
      <c r="I268" s="5">
        <v>0</v>
      </c>
      <c r="J268" s="5">
        <v>0</v>
      </c>
      <c r="K268" s="5">
        <v>0</v>
      </c>
      <c r="L268" s="5">
        <v>0</v>
      </c>
      <c r="M268" s="5">
        <v>0</v>
      </c>
      <c r="N268" s="5">
        <v>0</v>
      </c>
    </row>
    <row r="269" spans="1:14" ht="11.25">
      <c r="A269" s="16">
        <v>38975</v>
      </c>
      <c r="B269" s="9">
        <v>56</v>
      </c>
      <c r="C269" s="9">
        <v>54</v>
      </c>
      <c r="D269" s="9">
        <v>69</v>
      </c>
      <c r="E269" s="9">
        <v>3.84</v>
      </c>
      <c r="F269" s="9">
        <v>669</v>
      </c>
      <c r="G269" s="5">
        <v>0</v>
      </c>
      <c r="H269" s="5">
        <v>0</v>
      </c>
      <c r="I269" s="5">
        <v>0</v>
      </c>
      <c r="J269" s="5">
        <v>0</v>
      </c>
      <c r="K269" s="5">
        <v>0</v>
      </c>
      <c r="L269" s="5">
        <v>0</v>
      </c>
      <c r="M269" s="5">
        <v>0</v>
      </c>
      <c r="N269" s="5">
        <v>0</v>
      </c>
    </row>
    <row r="270" spans="1:19" ht="11.25">
      <c r="A270" s="16">
        <v>38976</v>
      </c>
      <c r="E270" s="9">
        <v>3.87</v>
      </c>
      <c r="F270" s="9">
        <v>691</v>
      </c>
      <c r="G270" s="5">
        <v>0</v>
      </c>
      <c r="H270" s="5">
        <v>0</v>
      </c>
      <c r="I270" s="5">
        <v>0</v>
      </c>
      <c r="J270" s="5">
        <v>0</v>
      </c>
      <c r="K270" s="5">
        <v>0</v>
      </c>
      <c r="L270" s="5">
        <v>0</v>
      </c>
      <c r="M270" s="5">
        <v>0</v>
      </c>
      <c r="N270" s="5">
        <v>0</v>
      </c>
      <c r="S270" s="3" t="s">
        <v>73</v>
      </c>
    </row>
    <row r="271" spans="1:19" ht="11.25">
      <c r="A271" s="16">
        <v>38977</v>
      </c>
      <c r="E271" s="9">
        <v>3.85</v>
      </c>
      <c r="F271" s="9">
        <v>676</v>
      </c>
      <c r="G271" s="5">
        <v>0</v>
      </c>
      <c r="H271" s="5">
        <v>0</v>
      </c>
      <c r="I271" s="5">
        <v>0</v>
      </c>
      <c r="J271" s="5">
        <v>0</v>
      </c>
      <c r="K271" s="5">
        <v>0</v>
      </c>
      <c r="L271" s="5">
        <v>0</v>
      </c>
      <c r="M271" s="5">
        <v>0</v>
      </c>
      <c r="N271" s="5">
        <v>0</v>
      </c>
      <c r="S271" s="3" t="s">
        <v>73</v>
      </c>
    </row>
    <row r="272" spans="1:19" ht="11.25">
      <c r="A272" s="16">
        <v>38978</v>
      </c>
      <c r="B272" s="9">
        <v>56</v>
      </c>
      <c r="C272" s="9">
        <v>48</v>
      </c>
      <c r="D272" s="9">
        <v>69</v>
      </c>
      <c r="E272" s="9">
        <v>3.85</v>
      </c>
      <c r="F272" s="9">
        <v>676</v>
      </c>
      <c r="G272" s="5">
        <v>1</v>
      </c>
      <c r="H272" s="5">
        <v>0</v>
      </c>
      <c r="I272" s="5">
        <v>0</v>
      </c>
      <c r="J272" s="5">
        <v>0</v>
      </c>
      <c r="K272" s="5">
        <v>2</v>
      </c>
      <c r="L272" s="5">
        <v>7</v>
      </c>
      <c r="M272" s="5">
        <v>0</v>
      </c>
      <c r="N272" s="5">
        <v>3</v>
      </c>
      <c r="P272" s="5">
        <v>1</v>
      </c>
      <c r="S272" s="3" t="s">
        <v>145</v>
      </c>
    </row>
    <row r="273" spans="1:14" ht="11.25">
      <c r="A273" s="16">
        <v>38979</v>
      </c>
      <c r="B273" s="9">
        <v>56</v>
      </c>
      <c r="C273" s="9">
        <v>45</v>
      </c>
      <c r="D273" s="9">
        <v>69</v>
      </c>
      <c r="E273" s="9">
        <v>3.86</v>
      </c>
      <c r="F273" s="9">
        <v>684</v>
      </c>
      <c r="G273" s="5">
        <v>0</v>
      </c>
      <c r="H273" s="5">
        <v>0</v>
      </c>
      <c r="I273" s="5">
        <v>0</v>
      </c>
      <c r="J273" s="5">
        <v>0</v>
      </c>
      <c r="K273" s="5">
        <v>1</v>
      </c>
      <c r="L273" s="5">
        <v>0</v>
      </c>
      <c r="M273" s="5">
        <v>0</v>
      </c>
      <c r="N273" s="5">
        <v>0</v>
      </c>
    </row>
    <row r="274" spans="1:14" ht="11.25">
      <c r="A274" s="16">
        <v>38980</v>
      </c>
      <c r="B274" s="9">
        <v>56</v>
      </c>
      <c r="C274" s="9">
        <v>45</v>
      </c>
      <c r="D274" s="9">
        <v>69</v>
      </c>
      <c r="E274" s="9">
        <v>3.85</v>
      </c>
      <c r="F274" s="9">
        <v>676</v>
      </c>
      <c r="G274" s="5">
        <v>0</v>
      </c>
      <c r="H274" s="5">
        <v>0</v>
      </c>
      <c r="I274" s="5">
        <v>0</v>
      </c>
      <c r="J274" s="5">
        <v>0</v>
      </c>
      <c r="K274" s="5">
        <v>0</v>
      </c>
      <c r="L274" s="5">
        <v>0</v>
      </c>
      <c r="M274" s="5">
        <v>0</v>
      </c>
      <c r="N274" s="5">
        <v>0</v>
      </c>
    </row>
    <row r="275" spans="1:19" ht="11.25">
      <c r="A275" s="16">
        <v>38981</v>
      </c>
      <c r="E275" s="9">
        <v>3.85</v>
      </c>
      <c r="F275" s="9">
        <v>676</v>
      </c>
      <c r="G275" s="5">
        <v>0</v>
      </c>
      <c r="H275" s="5">
        <v>0</v>
      </c>
      <c r="I275" s="5">
        <v>0</v>
      </c>
      <c r="J275" s="5">
        <v>0</v>
      </c>
      <c r="K275" s="5">
        <v>0</v>
      </c>
      <c r="L275" s="5">
        <v>0</v>
      </c>
      <c r="M275" s="5">
        <v>0</v>
      </c>
      <c r="N275" s="5">
        <v>0</v>
      </c>
      <c r="S275" s="3" t="s">
        <v>73</v>
      </c>
    </row>
    <row r="276" spans="1:14" ht="11.25">
      <c r="A276" s="16">
        <v>38982</v>
      </c>
      <c r="B276" s="9">
        <v>50</v>
      </c>
      <c r="C276" s="9">
        <v>48</v>
      </c>
      <c r="D276" s="9">
        <v>69</v>
      </c>
      <c r="E276" s="9">
        <v>3.84</v>
      </c>
      <c r="F276" s="9">
        <v>669</v>
      </c>
      <c r="G276" s="5">
        <v>0</v>
      </c>
      <c r="H276" s="5">
        <v>0</v>
      </c>
      <c r="I276" s="5">
        <v>0</v>
      </c>
      <c r="J276" s="5">
        <v>0</v>
      </c>
      <c r="K276" s="5">
        <v>3</v>
      </c>
      <c r="L276" s="5">
        <v>3</v>
      </c>
      <c r="M276" s="5">
        <v>1</v>
      </c>
      <c r="N276" s="5">
        <v>0</v>
      </c>
    </row>
    <row r="277" spans="1:19" ht="11.25">
      <c r="A277" s="16">
        <v>38983</v>
      </c>
      <c r="E277" s="9">
        <v>3.84</v>
      </c>
      <c r="F277" s="9">
        <v>669</v>
      </c>
      <c r="G277" s="5">
        <v>0</v>
      </c>
      <c r="H277" s="5">
        <v>0</v>
      </c>
      <c r="I277" s="5">
        <v>0</v>
      </c>
      <c r="J277" s="5">
        <v>0</v>
      </c>
      <c r="K277" s="5">
        <v>0</v>
      </c>
      <c r="L277" s="5">
        <v>0</v>
      </c>
      <c r="M277" s="5">
        <v>0</v>
      </c>
      <c r="N277" s="5">
        <v>0</v>
      </c>
      <c r="S277" s="3" t="s">
        <v>73</v>
      </c>
    </row>
    <row r="278" spans="1:19" ht="11.25">
      <c r="A278" s="16">
        <v>38984</v>
      </c>
      <c r="E278" s="9">
        <v>3.84</v>
      </c>
      <c r="F278" s="9">
        <v>669</v>
      </c>
      <c r="G278" s="5">
        <v>0</v>
      </c>
      <c r="H278" s="5">
        <v>0</v>
      </c>
      <c r="I278" s="5">
        <v>0</v>
      </c>
      <c r="J278" s="5">
        <v>0</v>
      </c>
      <c r="K278" s="5">
        <v>0</v>
      </c>
      <c r="L278" s="5">
        <v>0</v>
      </c>
      <c r="M278" s="5">
        <v>0</v>
      </c>
      <c r="N278" s="5">
        <v>0</v>
      </c>
      <c r="S278" s="3" t="s">
        <v>73</v>
      </c>
    </row>
    <row r="279" spans="1:19" ht="11.25">
      <c r="A279" s="16">
        <v>38985</v>
      </c>
      <c r="B279" s="9">
        <v>54</v>
      </c>
      <c r="C279" s="9">
        <v>48</v>
      </c>
      <c r="D279" s="9">
        <v>69</v>
      </c>
      <c r="E279" s="9">
        <v>3.84</v>
      </c>
      <c r="F279" s="9">
        <v>669</v>
      </c>
      <c r="G279" s="5">
        <v>0</v>
      </c>
      <c r="H279" s="5">
        <v>0</v>
      </c>
      <c r="I279" s="5">
        <v>2</v>
      </c>
      <c r="J279" s="5">
        <v>0</v>
      </c>
      <c r="K279" s="5">
        <v>13</v>
      </c>
      <c r="L279" s="5">
        <v>6</v>
      </c>
      <c r="M279" s="5">
        <v>1</v>
      </c>
      <c r="N279" s="5">
        <v>1</v>
      </c>
      <c r="S279" s="3" t="s">
        <v>147</v>
      </c>
    </row>
    <row r="280" spans="1:19" ht="11.25">
      <c r="A280" s="16">
        <v>38986</v>
      </c>
      <c r="B280" s="9">
        <v>54</v>
      </c>
      <c r="C280" s="9">
        <v>47</v>
      </c>
      <c r="D280" s="9">
        <v>69</v>
      </c>
      <c r="E280" s="9">
        <v>3.84</v>
      </c>
      <c r="F280" s="9">
        <v>669</v>
      </c>
      <c r="G280" s="5">
        <v>0</v>
      </c>
      <c r="H280" s="5">
        <v>0</v>
      </c>
      <c r="I280" s="5">
        <v>0</v>
      </c>
      <c r="J280" s="5">
        <v>0</v>
      </c>
      <c r="K280" s="5">
        <v>3</v>
      </c>
      <c r="L280" s="5">
        <v>2</v>
      </c>
      <c r="M280" s="5">
        <v>0</v>
      </c>
      <c r="N280" s="5">
        <v>0</v>
      </c>
      <c r="Q280" s="5">
        <v>1</v>
      </c>
      <c r="S280" s="3" t="s">
        <v>148</v>
      </c>
    </row>
    <row r="281" spans="1:19" ht="11.25">
      <c r="A281" s="16">
        <v>38987</v>
      </c>
      <c r="B281" s="9">
        <v>55</v>
      </c>
      <c r="C281" s="9">
        <v>47</v>
      </c>
      <c r="D281" s="9">
        <v>69</v>
      </c>
      <c r="E281" s="9">
        <v>3.84</v>
      </c>
      <c r="F281" s="9">
        <v>669</v>
      </c>
      <c r="G281" s="5">
        <v>0</v>
      </c>
      <c r="H281" s="5">
        <v>0</v>
      </c>
      <c r="I281" s="5">
        <v>0</v>
      </c>
      <c r="J281" s="5">
        <v>0</v>
      </c>
      <c r="K281" s="5">
        <v>0</v>
      </c>
      <c r="L281" s="5">
        <v>4</v>
      </c>
      <c r="M281" s="5">
        <v>0</v>
      </c>
      <c r="N281" s="5">
        <v>0</v>
      </c>
      <c r="S281" s="3" t="s">
        <v>146</v>
      </c>
    </row>
    <row r="282" spans="1:19" ht="11.25">
      <c r="A282" s="16">
        <v>38988</v>
      </c>
      <c r="E282" s="9">
        <v>3.83</v>
      </c>
      <c r="F282" s="9">
        <v>661</v>
      </c>
      <c r="G282" s="5">
        <v>0</v>
      </c>
      <c r="H282" s="5">
        <v>0</v>
      </c>
      <c r="I282" s="5">
        <v>0</v>
      </c>
      <c r="J282" s="5">
        <v>0</v>
      </c>
      <c r="K282" s="5">
        <v>0</v>
      </c>
      <c r="L282" s="5">
        <v>0</v>
      </c>
      <c r="M282" s="5">
        <v>0</v>
      </c>
      <c r="N282" s="5">
        <v>0</v>
      </c>
      <c r="S282" s="3" t="s">
        <v>151</v>
      </c>
    </row>
    <row r="283" spans="1:19" ht="11.25">
      <c r="A283" s="16">
        <v>38989</v>
      </c>
      <c r="B283" s="9">
        <v>58</v>
      </c>
      <c r="C283" s="9">
        <v>48</v>
      </c>
      <c r="D283" s="9">
        <v>69</v>
      </c>
      <c r="E283" s="9">
        <v>3.83</v>
      </c>
      <c r="F283" s="9">
        <v>661</v>
      </c>
      <c r="G283" s="5">
        <v>0</v>
      </c>
      <c r="H283" s="5">
        <v>0</v>
      </c>
      <c r="I283" s="5">
        <v>0</v>
      </c>
      <c r="J283" s="5">
        <v>0</v>
      </c>
      <c r="K283" s="5">
        <v>3</v>
      </c>
      <c r="L283" s="5">
        <v>2</v>
      </c>
      <c r="M283" s="5">
        <v>0</v>
      </c>
      <c r="N283" s="5">
        <v>0</v>
      </c>
      <c r="S283" s="3" t="s">
        <v>152</v>
      </c>
    </row>
    <row r="284" spans="1:19" ht="11.25">
      <c r="A284" s="16">
        <v>38990</v>
      </c>
      <c r="E284" s="9">
        <v>3.83</v>
      </c>
      <c r="F284" s="9">
        <v>661</v>
      </c>
      <c r="G284" s="5">
        <v>0</v>
      </c>
      <c r="H284" s="5">
        <v>0</v>
      </c>
      <c r="I284" s="5">
        <v>0</v>
      </c>
      <c r="J284" s="5">
        <v>0</v>
      </c>
      <c r="K284" s="5">
        <v>0</v>
      </c>
      <c r="L284" s="5">
        <v>0</v>
      </c>
      <c r="M284" s="5">
        <v>0</v>
      </c>
      <c r="N284" s="5">
        <v>0</v>
      </c>
      <c r="S284" s="3" t="s">
        <v>149</v>
      </c>
    </row>
    <row r="285" spans="1:27" s="2" customFormat="1" ht="11.25">
      <c r="A285" s="14" t="s">
        <v>49</v>
      </c>
      <c r="B285" s="8"/>
      <c r="C285" s="8"/>
      <c r="D285" s="8"/>
      <c r="E285" s="8"/>
      <c r="F285" s="8"/>
      <c r="G285" s="4">
        <f aca="true" t="shared" si="7" ref="G285:N285">SUM(G255:G284)</f>
        <v>1</v>
      </c>
      <c r="H285" s="4">
        <f t="shared" si="7"/>
        <v>0</v>
      </c>
      <c r="I285" s="4">
        <f t="shared" si="7"/>
        <v>5</v>
      </c>
      <c r="J285" s="4">
        <f t="shared" si="7"/>
        <v>1</v>
      </c>
      <c r="K285" s="4">
        <f t="shared" si="7"/>
        <v>29</v>
      </c>
      <c r="L285" s="4">
        <f t="shared" si="7"/>
        <v>30</v>
      </c>
      <c r="M285" s="4">
        <f t="shared" si="7"/>
        <v>2</v>
      </c>
      <c r="N285" s="4">
        <f t="shared" si="7"/>
        <v>7</v>
      </c>
      <c r="O285" s="4"/>
      <c r="P285" s="4"/>
      <c r="Q285" s="4"/>
      <c r="R285" s="4"/>
      <c r="S285" s="6">
        <f>SUM(G285:M285)</f>
        <v>68</v>
      </c>
      <c r="T285" s="2" t="s">
        <v>37</v>
      </c>
      <c r="V285" s="4" t="s">
        <v>38</v>
      </c>
      <c r="W285" s="4">
        <f>SUM(K285,K254,K222,K190,K159,K127,K96,K64,K35)</f>
        <v>470</v>
      </c>
      <c r="X285" s="4" t="s">
        <v>39</v>
      </c>
      <c r="Y285" s="4">
        <f>SUM(L285,L254,L222,L190,L159,L127,L96,L64,L35)</f>
        <v>339</v>
      </c>
      <c r="Z285" s="4" t="s">
        <v>40</v>
      </c>
      <c r="AA285" s="4">
        <f>SUM(W285:Y285)</f>
        <v>809</v>
      </c>
    </row>
    <row r="286" spans="1:19" ht="11.25">
      <c r="A286" s="16">
        <v>38991</v>
      </c>
      <c r="E286" s="9">
        <v>3.82</v>
      </c>
      <c r="F286" s="9">
        <v>654</v>
      </c>
      <c r="G286" s="5">
        <v>0</v>
      </c>
      <c r="H286" s="5">
        <v>0</v>
      </c>
      <c r="I286" s="5">
        <v>0</v>
      </c>
      <c r="J286" s="5">
        <v>0</v>
      </c>
      <c r="K286" s="5">
        <v>0</v>
      </c>
      <c r="L286" s="5">
        <v>0</v>
      </c>
      <c r="M286" s="5">
        <v>0</v>
      </c>
      <c r="N286" s="5">
        <v>0</v>
      </c>
      <c r="S286" s="3" t="s">
        <v>150</v>
      </c>
    </row>
    <row r="287" spans="1:14" ht="11.25">
      <c r="A287" s="16">
        <v>38992</v>
      </c>
      <c r="B287" s="9">
        <v>53</v>
      </c>
      <c r="C287" s="9">
        <v>49</v>
      </c>
      <c r="D287" s="9">
        <v>69</v>
      </c>
      <c r="E287" s="9">
        <v>3.82</v>
      </c>
      <c r="F287" s="9">
        <v>654</v>
      </c>
      <c r="G287" s="5">
        <v>0</v>
      </c>
      <c r="H287" s="5">
        <v>0</v>
      </c>
      <c r="I287" s="5">
        <v>0</v>
      </c>
      <c r="J287" s="5">
        <v>0</v>
      </c>
      <c r="K287" s="5">
        <v>0</v>
      </c>
      <c r="L287" s="5">
        <v>0</v>
      </c>
      <c r="M287" s="5">
        <v>0</v>
      </c>
      <c r="N287" s="5">
        <v>0</v>
      </c>
    </row>
    <row r="288" spans="1:19" ht="11.25">
      <c r="A288" s="16">
        <v>38993</v>
      </c>
      <c r="B288" s="9">
        <v>53</v>
      </c>
      <c r="C288" s="9">
        <v>49</v>
      </c>
      <c r="D288" s="9">
        <v>69</v>
      </c>
      <c r="E288" s="9">
        <v>3.82</v>
      </c>
      <c r="F288" s="9">
        <v>654</v>
      </c>
      <c r="G288" s="5">
        <v>0</v>
      </c>
      <c r="H288" s="5">
        <v>0</v>
      </c>
      <c r="I288" s="5">
        <v>2</v>
      </c>
      <c r="J288" s="5">
        <v>1</v>
      </c>
      <c r="K288" s="5">
        <v>8</v>
      </c>
      <c r="L288" s="5">
        <v>2</v>
      </c>
      <c r="M288" s="5">
        <v>6</v>
      </c>
      <c r="N288" s="5">
        <v>0</v>
      </c>
      <c r="O288" s="5">
        <v>1</v>
      </c>
      <c r="P288" s="5">
        <v>4</v>
      </c>
      <c r="Q288" s="5">
        <v>1</v>
      </c>
      <c r="S288" s="3" t="s">
        <v>153</v>
      </c>
    </row>
    <row r="289" spans="1:14" ht="11.25">
      <c r="A289" s="16">
        <v>38994</v>
      </c>
      <c r="B289" s="9">
        <v>53</v>
      </c>
      <c r="C289" s="9">
        <v>49</v>
      </c>
      <c r="D289" s="9">
        <v>69</v>
      </c>
      <c r="E289" s="9">
        <v>3.82</v>
      </c>
      <c r="F289" s="9">
        <v>654</v>
      </c>
      <c r="G289" s="5">
        <v>0</v>
      </c>
      <c r="H289" s="5">
        <v>0</v>
      </c>
      <c r="I289" s="5">
        <v>0</v>
      </c>
      <c r="J289" s="5">
        <v>0</v>
      </c>
      <c r="K289" s="5">
        <v>0</v>
      </c>
      <c r="L289" s="5">
        <v>0</v>
      </c>
      <c r="M289" s="5">
        <v>0</v>
      </c>
      <c r="N289" s="5">
        <v>0</v>
      </c>
    </row>
    <row r="290" spans="1:19" ht="11.25">
      <c r="A290" s="16">
        <v>38995</v>
      </c>
      <c r="E290" s="9">
        <v>3.85</v>
      </c>
      <c r="F290" s="9">
        <v>676</v>
      </c>
      <c r="G290" s="5">
        <v>0</v>
      </c>
      <c r="H290" s="5">
        <v>0</v>
      </c>
      <c r="I290" s="5">
        <v>0</v>
      </c>
      <c r="J290" s="5">
        <v>0</v>
      </c>
      <c r="K290" s="5">
        <v>0</v>
      </c>
      <c r="L290" s="5">
        <v>0</v>
      </c>
      <c r="M290" s="5">
        <v>0</v>
      </c>
      <c r="N290" s="5">
        <v>0</v>
      </c>
      <c r="S290" s="3" t="s">
        <v>151</v>
      </c>
    </row>
    <row r="291" spans="1:14" ht="11.25">
      <c r="A291" s="16">
        <v>38996</v>
      </c>
      <c r="E291" s="9">
        <v>3.84</v>
      </c>
      <c r="F291" s="9">
        <v>669</v>
      </c>
      <c r="G291" s="5">
        <v>0</v>
      </c>
      <c r="H291" s="5">
        <v>0</v>
      </c>
      <c r="I291" s="5">
        <v>0</v>
      </c>
      <c r="J291" s="5">
        <v>0</v>
      </c>
      <c r="K291" s="5">
        <v>1</v>
      </c>
      <c r="L291" s="5">
        <v>0</v>
      </c>
      <c r="M291" s="5">
        <v>0</v>
      </c>
      <c r="N291" s="5">
        <v>0</v>
      </c>
    </row>
    <row r="292" spans="1:19" ht="11.25">
      <c r="A292" s="16">
        <v>38997</v>
      </c>
      <c r="E292" s="9">
        <v>3.83</v>
      </c>
      <c r="F292" s="9">
        <v>661</v>
      </c>
      <c r="G292" s="5">
        <v>0</v>
      </c>
      <c r="H292" s="5">
        <v>0</v>
      </c>
      <c r="I292" s="5">
        <v>0</v>
      </c>
      <c r="J292" s="5">
        <v>0</v>
      </c>
      <c r="K292" s="5">
        <v>0</v>
      </c>
      <c r="L292" s="5">
        <v>0</v>
      </c>
      <c r="M292" s="5">
        <v>0</v>
      </c>
      <c r="N292" s="5">
        <v>0</v>
      </c>
      <c r="S292" s="3" t="s">
        <v>149</v>
      </c>
    </row>
    <row r="293" spans="1:27" ht="11.25">
      <c r="A293" s="16">
        <v>38998</v>
      </c>
      <c r="B293" s="8"/>
      <c r="C293" s="8"/>
      <c r="D293" s="8"/>
      <c r="E293" s="9">
        <v>3.82</v>
      </c>
      <c r="F293" s="9">
        <v>654</v>
      </c>
      <c r="G293" s="5">
        <v>0</v>
      </c>
      <c r="H293" s="5">
        <v>0</v>
      </c>
      <c r="I293" s="5">
        <v>0</v>
      </c>
      <c r="J293" s="5">
        <v>0</v>
      </c>
      <c r="K293" s="5">
        <v>0</v>
      </c>
      <c r="L293" s="5">
        <v>0</v>
      </c>
      <c r="M293" s="5">
        <v>0</v>
      </c>
      <c r="N293" s="5">
        <v>0</v>
      </c>
      <c r="S293" s="3" t="s">
        <v>33</v>
      </c>
      <c r="T293" s="2"/>
      <c r="V293" s="2"/>
      <c r="W293" s="4"/>
      <c r="X293" s="2"/>
      <c r="Y293" s="4"/>
      <c r="Z293" s="2"/>
      <c r="AA293" s="4"/>
    </row>
    <row r="294" spans="1:19" ht="11.25">
      <c r="A294" s="16">
        <v>38999</v>
      </c>
      <c r="E294" s="9">
        <v>3.82</v>
      </c>
      <c r="F294" s="9">
        <v>654</v>
      </c>
      <c r="G294" s="5">
        <v>0</v>
      </c>
      <c r="H294" s="5">
        <v>0</v>
      </c>
      <c r="I294" s="5">
        <v>0</v>
      </c>
      <c r="J294" s="5">
        <v>0</v>
      </c>
      <c r="K294" s="5">
        <v>2</v>
      </c>
      <c r="L294" s="5">
        <v>1</v>
      </c>
      <c r="M294" s="5">
        <v>3</v>
      </c>
      <c r="N294" s="5">
        <v>0</v>
      </c>
      <c r="S294" s="3" t="s">
        <v>159</v>
      </c>
    </row>
    <row r="295" spans="1:19" ht="11.25">
      <c r="A295" s="16">
        <v>39000</v>
      </c>
      <c r="E295" s="11">
        <v>3.8</v>
      </c>
      <c r="F295" s="9">
        <v>640</v>
      </c>
      <c r="G295" s="5">
        <v>0</v>
      </c>
      <c r="H295" s="5">
        <v>0</v>
      </c>
      <c r="I295" s="5">
        <v>0</v>
      </c>
      <c r="J295" s="5">
        <v>0</v>
      </c>
      <c r="K295" s="5">
        <v>9</v>
      </c>
      <c r="L295" s="5">
        <v>0</v>
      </c>
      <c r="M295" s="5">
        <v>4</v>
      </c>
      <c r="N295" s="5">
        <v>0</v>
      </c>
      <c r="S295" s="3" t="s">
        <v>154</v>
      </c>
    </row>
    <row r="296" spans="1:14" ht="11.25">
      <c r="A296" s="16">
        <v>39001</v>
      </c>
      <c r="E296" s="11">
        <v>3.8</v>
      </c>
      <c r="F296" s="9">
        <v>640</v>
      </c>
      <c r="G296" s="5">
        <v>0</v>
      </c>
      <c r="H296" s="5">
        <v>0</v>
      </c>
      <c r="I296" s="5">
        <v>0</v>
      </c>
      <c r="J296" s="5">
        <v>0</v>
      </c>
      <c r="K296" s="5">
        <v>0</v>
      </c>
      <c r="L296" s="5">
        <v>0</v>
      </c>
      <c r="M296" s="5">
        <v>0</v>
      </c>
      <c r="N296" s="5">
        <v>0</v>
      </c>
    </row>
    <row r="297" spans="1:19" ht="11.25">
      <c r="A297" s="16">
        <v>39002</v>
      </c>
      <c r="B297" s="9">
        <v>47</v>
      </c>
      <c r="C297" s="9">
        <v>46</v>
      </c>
      <c r="D297" s="9">
        <v>51</v>
      </c>
      <c r="E297" s="9">
        <v>3.81</v>
      </c>
      <c r="F297" s="9">
        <v>647</v>
      </c>
      <c r="G297" s="5">
        <v>0</v>
      </c>
      <c r="H297" s="5">
        <v>0</v>
      </c>
      <c r="I297" s="5">
        <v>0</v>
      </c>
      <c r="J297" s="5">
        <v>0</v>
      </c>
      <c r="K297" s="5">
        <v>0</v>
      </c>
      <c r="L297" s="5">
        <v>0</v>
      </c>
      <c r="M297" s="5">
        <v>0</v>
      </c>
      <c r="N297" s="5">
        <v>0</v>
      </c>
      <c r="S297" s="3" t="s">
        <v>151</v>
      </c>
    </row>
    <row r="298" spans="1:14" ht="11.25">
      <c r="A298" s="16">
        <v>39003</v>
      </c>
      <c r="B298" s="9">
        <v>47</v>
      </c>
      <c r="C298" s="9">
        <v>46</v>
      </c>
      <c r="D298" s="9">
        <v>51</v>
      </c>
      <c r="E298" s="9">
        <v>3.81</v>
      </c>
      <c r="F298" s="9">
        <v>647</v>
      </c>
      <c r="G298" s="5">
        <v>0</v>
      </c>
      <c r="H298" s="5">
        <v>0</v>
      </c>
      <c r="I298" s="5">
        <v>0</v>
      </c>
      <c r="J298" s="5">
        <v>0</v>
      </c>
      <c r="K298" s="5">
        <v>0</v>
      </c>
      <c r="L298" s="5">
        <v>0</v>
      </c>
      <c r="M298" s="5">
        <v>0</v>
      </c>
      <c r="N298" s="5">
        <v>0</v>
      </c>
    </row>
    <row r="299" spans="1:19" ht="11.25">
      <c r="A299" s="16">
        <v>39004</v>
      </c>
      <c r="E299" s="9">
        <v>3.81</v>
      </c>
      <c r="F299" s="9">
        <v>647</v>
      </c>
      <c r="G299" s="5">
        <v>0</v>
      </c>
      <c r="H299" s="5">
        <v>0</v>
      </c>
      <c r="I299" s="5">
        <v>0</v>
      </c>
      <c r="J299" s="5">
        <v>0</v>
      </c>
      <c r="K299" s="5">
        <v>0</v>
      </c>
      <c r="L299" s="5">
        <v>0</v>
      </c>
      <c r="M299" s="5">
        <v>0</v>
      </c>
      <c r="N299" s="5">
        <v>0</v>
      </c>
      <c r="S299" s="3" t="s">
        <v>32</v>
      </c>
    </row>
    <row r="300" spans="1:19" ht="11.25">
      <c r="A300" s="16">
        <v>39005</v>
      </c>
      <c r="E300" s="9">
        <v>3.82</v>
      </c>
      <c r="F300" s="9">
        <v>654</v>
      </c>
      <c r="G300" s="5">
        <v>0</v>
      </c>
      <c r="H300" s="5">
        <v>0</v>
      </c>
      <c r="I300" s="5">
        <v>0</v>
      </c>
      <c r="J300" s="5">
        <v>0</v>
      </c>
      <c r="K300" s="5">
        <v>0</v>
      </c>
      <c r="L300" s="5">
        <v>0</v>
      </c>
      <c r="M300" s="5">
        <v>0</v>
      </c>
      <c r="N300" s="5">
        <v>0</v>
      </c>
      <c r="S300" s="3" t="s">
        <v>150</v>
      </c>
    </row>
    <row r="301" spans="1:14" ht="11.25">
      <c r="A301" s="16">
        <v>39006</v>
      </c>
      <c r="B301" s="9">
        <v>47</v>
      </c>
      <c r="C301" s="9">
        <v>46</v>
      </c>
      <c r="D301" s="9">
        <v>50</v>
      </c>
      <c r="E301" s="9">
        <v>3.84</v>
      </c>
      <c r="F301" s="9">
        <v>669</v>
      </c>
      <c r="G301" s="5">
        <v>0</v>
      </c>
      <c r="H301" s="5">
        <v>0</v>
      </c>
      <c r="I301" s="5">
        <v>0</v>
      </c>
      <c r="J301" s="5">
        <v>0</v>
      </c>
      <c r="K301" s="5">
        <v>0</v>
      </c>
      <c r="L301" s="5">
        <v>0</v>
      </c>
      <c r="M301" s="5">
        <v>0</v>
      </c>
      <c r="N301" s="5">
        <v>0</v>
      </c>
    </row>
    <row r="302" spans="1:19" ht="11.25">
      <c r="A302" s="16">
        <v>39007</v>
      </c>
      <c r="B302" s="9">
        <v>47</v>
      </c>
      <c r="C302" s="9">
        <v>46</v>
      </c>
      <c r="D302" s="9">
        <v>50</v>
      </c>
      <c r="E302" s="9">
        <v>3.85</v>
      </c>
      <c r="F302" s="9">
        <v>676</v>
      </c>
      <c r="G302" s="5">
        <v>0</v>
      </c>
      <c r="H302" s="5">
        <v>0</v>
      </c>
      <c r="I302" s="5">
        <v>0</v>
      </c>
      <c r="J302" s="5">
        <v>0</v>
      </c>
      <c r="K302" s="5">
        <v>0</v>
      </c>
      <c r="L302" s="5">
        <v>0</v>
      </c>
      <c r="M302" s="5">
        <v>0</v>
      </c>
      <c r="N302" s="5">
        <v>0</v>
      </c>
      <c r="S302" s="3" t="s">
        <v>155</v>
      </c>
    </row>
    <row r="303" spans="1:19" ht="11.25">
      <c r="A303" s="16">
        <v>39008</v>
      </c>
      <c r="B303" s="9">
        <v>46</v>
      </c>
      <c r="C303" s="9">
        <v>46</v>
      </c>
      <c r="D303" s="9">
        <v>53</v>
      </c>
      <c r="E303" s="9">
        <v>3.82</v>
      </c>
      <c r="F303" s="9">
        <v>654</v>
      </c>
      <c r="G303" s="5">
        <v>0</v>
      </c>
      <c r="H303" s="5">
        <v>0</v>
      </c>
      <c r="I303" s="5">
        <v>0</v>
      </c>
      <c r="J303" s="5">
        <v>0</v>
      </c>
      <c r="K303" s="5">
        <v>2</v>
      </c>
      <c r="L303" s="5">
        <v>0</v>
      </c>
      <c r="M303" s="5">
        <v>5</v>
      </c>
      <c r="N303" s="5">
        <v>0</v>
      </c>
      <c r="S303" s="3" t="s">
        <v>156</v>
      </c>
    </row>
    <row r="304" spans="1:19" ht="11.25">
      <c r="A304" s="16">
        <v>39009</v>
      </c>
      <c r="B304" s="9">
        <v>50</v>
      </c>
      <c r="C304" s="9">
        <v>46</v>
      </c>
      <c r="D304" s="9">
        <v>54</v>
      </c>
      <c r="E304" s="9">
        <v>3.83</v>
      </c>
      <c r="F304" s="9">
        <v>661</v>
      </c>
      <c r="G304" s="5">
        <v>0</v>
      </c>
      <c r="H304" s="5">
        <v>0</v>
      </c>
      <c r="I304" s="5">
        <v>0</v>
      </c>
      <c r="J304" s="5">
        <v>0</v>
      </c>
      <c r="K304" s="5">
        <v>0</v>
      </c>
      <c r="L304" s="5">
        <v>1</v>
      </c>
      <c r="M304" s="5">
        <v>2</v>
      </c>
      <c r="N304" s="5">
        <v>0</v>
      </c>
      <c r="S304" s="3" t="s">
        <v>157</v>
      </c>
    </row>
    <row r="305" spans="1:19" ht="11.25">
      <c r="A305" s="16">
        <v>39010</v>
      </c>
      <c r="B305" s="9">
        <v>47</v>
      </c>
      <c r="C305" s="9">
        <v>46</v>
      </c>
      <c r="D305" s="9">
        <v>54</v>
      </c>
      <c r="E305" s="9">
        <v>3.86</v>
      </c>
      <c r="F305" s="9">
        <v>684</v>
      </c>
      <c r="G305" s="5">
        <v>0</v>
      </c>
      <c r="H305" s="5">
        <v>0</v>
      </c>
      <c r="I305" s="5">
        <v>0</v>
      </c>
      <c r="J305" s="5">
        <v>0</v>
      </c>
      <c r="K305" s="5">
        <v>1</v>
      </c>
      <c r="L305" s="5">
        <v>1</v>
      </c>
      <c r="M305" s="5">
        <v>2</v>
      </c>
      <c r="N305" s="5">
        <v>0</v>
      </c>
      <c r="S305" s="3" t="s">
        <v>158</v>
      </c>
    </row>
    <row r="306" spans="1:19" ht="11.25">
      <c r="A306" s="16">
        <v>39011</v>
      </c>
      <c r="E306" s="11">
        <v>3.84</v>
      </c>
      <c r="F306" s="9">
        <v>669</v>
      </c>
      <c r="G306" s="5">
        <v>0</v>
      </c>
      <c r="H306" s="5">
        <v>0</v>
      </c>
      <c r="I306" s="5">
        <v>0</v>
      </c>
      <c r="J306" s="5">
        <v>0</v>
      </c>
      <c r="K306" s="5">
        <v>0</v>
      </c>
      <c r="L306" s="5">
        <v>0</v>
      </c>
      <c r="M306" s="5">
        <v>0</v>
      </c>
      <c r="N306" s="5">
        <v>0</v>
      </c>
      <c r="S306" s="3" t="s">
        <v>149</v>
      </c>
    </row>
    <row r="307" spans="1:19" ht="11.25">
      <c r="A307" s="16">
        <v>39012</v>
      </c>
      <c r="E307" s="9">
        <v>3.82</v>
      </c>
      <c r="F307" s="9">
        <v>654</v>
      </c>
      <c r="G307" s="5">
        <v>0</v>
      </c>
      <c r="H307" s="5">
        <v>0</v>
      </c>
      <c r="I307" s="5">
        <v>0</v>
      </c>
      <c r="J307" s="5">
        <v>0</v>
      </c>
      <c r="K307" s="5">
        <v>0</v>
      </c>
      <c r="L307" s="5">
        <v>0</v>
      </c>
      <c r="M307" s="5">
        <v>0</v>
      </c>
      <c r="N307" s="5">
        <v>0</v>
      </c>
      <c r="S307" s="3" t="s">
        <v>150</v>
      </c>
    </row>
    <row r="308" spans="1:14" ht="11.25">
      <c r="A308" s="16">
        <v>39013</v>
      </c>
      <c r="B308" s="9">
        <v>44</v>
      </c>
      <c r="C308" s="9">
        <v>39</v>
      </c>
      <c r="D308" s="9">
        <v>54</v>
      </c>
      <c r="E308" s="9">
        <v>3.82</v>
      </c>
      <c r="F308" s="9">
        <v>654</v>
      </c>
      <c r="G308" s="5">
        <v>0</v>
      </c>
      <c r="H308" s="5">
        <v>0</v>
      </c>
      <c r="I308" s="5">
        <v>0</v>
      </c>
      <c r="J308" s="5">
        <v>0</v>
      </c>
      <c r="K308" s="5">
        <v>0</v>
      </c>
      <c r="L308" s="5">
        <v>0</v>
      </c>
      <c r="M308" s="5">
        <v>0</v>
      </c>
      <c r="N308" s="5">
        <v>0</v>
      </c>
    </row>
    <row r="309" spans="1:14" ht="11.25">
      <c r="A309" s="16">
        <v>39014</v>
      </c>
      <c r="B309" s="9">
        <v>44</v>
      </c>
      <c r="C309" s="9">
        <v>39</v>
      </c>
      <c r="D309" s="9">
        <v>54</v>
      </c>
      <c r="E309" s="9">
        <v>3.82</v>
      </c>
      <c r="F309" s="9">
        <v>654</v>
      </c>
      <c r="G309" s="5">
        <v>0</v>
      </c>
      <c r="H309" s="5">
        <v>0</v>
      </c>
      <c r="I309" s="5">
        <v>0</v>
      </c>
      <c r="J309" s="5">
        <v>0</v>
      </c>
      <c r="K309" s="5">
        <v>0</v>
      </c>
      <c r="L309" s="5">
        <v>0</v>
      </c>
      <c r="M309" s="5">
        <v>0</v>
      </c>
      <c r="N309" s="5">
        <v>0</v>
      </c>
    </row>
    <row r="310" spans="1:14" ht="11.25">
      <c r="A310" s="16">
        <v>39015</v>
      </c>
      <c r="B310" s="9">
        <v>43</v>
      </c>
      <c r="C310" s="9">
        <v>38</v>
      </c>
      <c r="D310" s="9">
        <v>54</v>
      </c>
      <c r="E310" s="9">
        <v>3.82</v>
      </c>
      <c r="F310" s="9">
        <v>654</v>
      </c>
      <c r="G310" s="5">
        <v>0</v>
      </c>
      <c r="H310" s="5">
        <v>0</v>
      </c>
      <c r="I310" s="5">
        <v>0</v>
      </c>
      <c r="J310" s="5">
        <v>0</v>
      </c>
      <c r="K310" s="5">
        <v>0</v>
      </c>
      <c r="L310" s="5">
        <v>0</v>
      </c>
      <c r="M310" s="5">
        <v>0</v>
      </c>
      <c r="N310" s="5">
        <v>0</v>
      </c>
    </row>
    <row r="311" spans="1:19" ht="11.25">
      <c r="A311" s="16">
        <v>39016</v>
      </c>
      <c r="E311" s="9">
        <v>3.81</v>
      </c>
      <c r="F311" s="9">
        <v>647</v>
      </c>
      <c r="G311" s="5">
        <v>0</v>
      </c>
      <c r="H311" s="5">
        <v>0</v>
      </c>
      <c r="I311" s="5">
        <v>0</v>
      </c>
      <c r="J311" s="5">
        <v>0</v>
      </c>
      <c r="K311" s="5">
        <v>0</v>
      </c>
      <c r="L311" s="5">
        <v>0</v>
      </c>
      <c r="M311" s="5">
        <v>0</v>
      </c>
      <c r="N311" s="5">
        <v>0</v>
      </c>
      <c r="S311" s="3" t="s">
        <v>151</v>
      </c>
    </row>
    <row r="312" spans="1:14" ht="11.25">
      <c r="A312" s="16">
        <v>39017</v>
      </c>
      <c r="B312" s="9">
        <v>43</v>
      </c>
      <c r="C312" s="9">
        <v>39</v>
      </c>
      <c r="D312" s="9">
        <v>53</v>
      </c>
      <c r="E312" s="9">
        <v>3.82</v>
      </c>
      <c r="F312" s="9">
        <v>654</v>
      </c>
      <c r="G312" s="5">
        <v>0</v>
      </c>
      <c r="H312" s="5">
        <v>0</v>
      </c>
      <c r="I312" s="5">
        <v>0</v>
      </c>
      <c r="J312" s="5">
        <v>0</v>
      </c>
      <c r="K312" s="5">
        <v>0</v>
      </c>
      <c r="L312" s="5">
        <v>0</v>
      </c>
      <c r="M312" s="5">
        <v>0</v>
      </c>
      <c r="N312" s="5">
        <v>0</v>
      </c>
    </row>
    <row r="313" spans="1:19" ht="11.25">
      <c r="A313" s="16">
        <v>39018</v>
      </c>
      <c r="E313" s="9">
        <v>3.81</v>
      </c>
      <c r="F313" s="9">
        <v>647</v>
      </c>
      <c r="G313" s="5">
        <v>0</v>
      </c>
      <c r="H313" s="5">
        <v>0</v>
      </c>
      <c r="I313" s="5">
        <v>0</v>
      </c>
      <c r="J313" s="5">
        <v>0</v>
      </c>
      <c r="K313" s="5">
        <v>0</v>
      </c>
      <c r="L313" s="5">
        <v>0</v>
      </c>
      <c r="M313" s="5">
        <v>0</v>
      </c>
      <c r="N313" s="5">
        <v>0</v>
      </c>
      <c r="S313" s="3" t="s">
        <v>149</v>
      </c>
    </row>
    <row r="314" spans="1:19" ht="11.25">
      <c r="A314" s="16">
        <v>39019</v>
      </c>
      <c r="E314" s="9">
        <v>3.84</v>
      </c>
      <c r="F314" s="9">
        <v>669</v>
      </c>
      <c r="G314" s="5">
        <v>0</v>
      </c>
      <c r="H314" s="5">
        <v>0</v>
      </c>
      <c r="I314" s="5">
        <v>0</v>
      </c>
      <c r="J314" s="5">
        <v>0</v>
      </c>
      <c r="K314" s="5">
        <v>0</v>
      </c>
      <c r="L314" s="5">
        <v>0</v>
      </c>
      <c r="M314" s="5">
        <v>0</v>
      </c>
      <c r="N314" s="5">
        <v>0</v>
      </c>
      <c r="S314" s="3" t="s">
        <v>150</v>
      </c>
    </row>
    <row r="315" spans="1:14" ht="11.25">
      <c r="A315" s="16">
        <v>39020</v>
      </c>
      <c r="B315" s="9">
        <v>43</v>
      </c>
      <c r="C315" s="9">
        <v>40</v>
      </c>
      <c r="D315" s="9">
        <v>53</v>
      </c>
      <c r="E315" s="9">
        <v>3.84</v>
      </c>
      <c r="F315" s="9">
        <v>669</v>
      </c>
      <c r="G315" s="5">
        <v>0</v>
      </c>
      <c r="H315" s="5">
        <v>0</v>
      </c>
      <c r="I315" s="5">
        <v>0</v>
      </c>
      <c r="J315" s="5">
        <v>0</v>
      </c>
      <c r="K315" s="5">
        <v>0</v>
      </c>
      <c r="L315" s="5">
        <v>0</v>
      </c>
      <c r="M315" s="5">
        <v>0</v>
      </c>
      <c r="N315" s="5">
        <v>0</v>
      </c>
    </row>
    <row r="316" spans="1:14" ht="11.25">
      <c r="A316" s="16">
        <v>39021</v>
      </c>
      <c r="B316" s="9">
        <v>30</v>
      </c>
      <c r="C316" s="9">
        <v>29</v>
      </c>
      <c r="D316" s="9">
        <v>53</v>
      </c>
      <c r="E316" s="9">
        <v>3.82</v>
      </c>
      <c r="F316" s="9">
        <v>654</v>
      </c>
      <c r="G316" s="5">
        <v>0</v>
      </c>
      <c r="H316" s="5">
        <v>0</v>
      </c>
      <c r="I316" s="5">
        <v>0</v>
      </c>
      <c r="J316" s="5">
        <v>0</v>
      </c>
      <c r="K316" s="5">
        <v>1</v>
      </c>
      <c r="L316" s="5">
        <v>0</v>
      </c>
      <c r="M316" s="5">
        <v>0</v>
      </c>
      <c r="N316" s="5">
        <v>0</v>
      </c>
    </row>
    <row r="317" spans="1:27" s="2" customFormat="1" ht="11.25">
      <c r="A317" s="14" t="s">
        <v>50</v>
      </c>
      <c r="B317" s="8"/>
      <c r="C317" s="8"/>
      <c r="D317" s="8"/>
      <c r="E317" s="8"/>
      <c r="F317" s="8"/>
      <c r="G317" s="4">
        <f aca="true" t="shared" si="8" ref="G317:N317">SUM(G286:G316)</f>
        <v>0</v>
      </c>
      <c r="H317" s="4">
        <f t="shared" si="8"/>
        <v>0</v>
      </c>
      <c r="I317" s="4">
        <f t="shared" si="8"/>
        <v>2</v>
      </c>
      <c r="J317" s="4">
        <f t="shared" si="8"/>
        <v>1</v>
      </c>
      <c r="K317" s="4">
        <f t="shared" si="8"/>
        <v>24</v>
      </c>
      <c r="L317" s="4">
        <f t="shared" si="8"/>
        <v>5</v>
      </c>
      <c r="M317" s="4">
        <f t="shared" si="8"/>
        <v>22</v>
      </c>
      <c r="N317" s="4">
        <f t="shared" si="8"/>
        <v>0</v>
      </c>
      <c r="O317" s="4"/>
      <c r="P317" s="4"/>
      <c r="Q317" s="4"/>
      <c r="R317" s="4"/>
      <c r="S317" s="6">
        <f>SUM(G317:M317)</f>
        <v>54</v>
      </c>
      <c r="T317" s="2" t="s">
        <v>37</v>
      </c>
      <c r="V317" s="4" t="s">
        <v>38</v>
      </c>
      <c r="W317" s="4">
        <f>+SUM(K317,K285,K254,K222,K190,K159,K127,K96,K64,K35)</f>
        <v>494</v>
      </c>
      <c r="X317" s="4" t="s">
        <v>39</v>
      </c>
      <c r="Y317" s="4">
        <f>SUM(L317,L285,L254,L222,L190,L159,L127,L96,L64,L35)</f>
        <v>344</v>
      </c>
      <c r="Z317" s="4" t="s">
        <v>40</v>
      </c>
      <c r="AA317" s="4">
        <f>SUM(W317:Y317)</f>
        <v>838</v>
      </c>
    </row>
    <row r="318" spans="1:14" ht="11.25">
      <c r="A318" s="16">
        <v>39022</v>
      </c>
      <c r="B318" s="9">
        <v>30</v>
      </c>
      <c r="C318" s="9">
        <v>29</v>
      </c>
      <c r="D318" s="9">
        <v>53</v>
      </c>
      <c r="E318" s="11">
        <v>3.77</v>
      </c>
      <c r="F318" s="9">
        <v>619</v>
      </c>
      <c r="G318" s="5">
        <v>0</v>
      </c>
      <c r="H318" s="5">
        <v>0</v>
      </c>
      <c r="I318" s="5">
        <v>0</v>
      </c>
      <c r="J318" s="5">
        <v>0</v>
      </c>
      <c r="K318" s="5">
        <v>0</v>
      </c>
      <c r="L318" s="5">
        <v>0</v>
      </c>
      <c r="M318" s="5">
        <v>0</v>
      </c>
      <c r="N318" s="5">
        <v>0</v>
      </c>
    </row>
    <row r="319" spans="1:19" ht="11.25">
      <c r="A319" s="16">
        <v>39023</v>
      </c>
      <c r="E319" s="11">
        <v>3.81</v>
      </c>
      <c r="F319" s="9">
        <v>647</v>
      </c>
      <c r="G319" s="5">
        <v>0</v>
      </c>
      <c r="H319" s="5">
        <v>0</v>
      </c>
      <c r="I319" s="5">
        <v>0</v>
      </c>
      <c r="J319" s="5">
        <v>0</v>
      </c>
      <c r="K319" s="5">
        <v>0</v>
      </c>
      <c r="L319" s="5">
        <v>0</v>
      </c>
      <c r="M319" s="5">
        <v>0</v>
      </c>
      <c r="N319" s="5">
        <v>0</v>
      </c>
      <c r="S319" s="3" t="s">
        <v>151</v>
      </c>
    </row>
    <row r="320" spans="1:14" ht="11.25">
      <c r="A320" s="16">
        <v>39024</v>
      </c>
      <c r="B320" s="9">
        <v>42</v>
      </c>
      <c r="C320" s="9">
        <v>27</v>
      </c>
      <c r="D320" s="9">
        <v>54</v>
      </c>
      <c r="E320" s="11">
        <v>4.02</v>
      </c>
      <c r="F320" s="9">
        <v>811</v>
      </c>
      <c r="G320" s="5">
        <v>0</v>
      </c>
      <c r="H320" s="5">
        <v>0</v>
      </c>
      <c r="I320" s="5">
        <v>0</v>
      </c>
      <c r="J320" s="5">
        <v>0</v>
      </c>
      <c r="K320" s="5">
        <v>0</v>
      </c>
      <c r="L320" s="5">
        <v>0</v>
      </c>
      <c r="M320" s="5">
        <v>0</v>
      </c>
      <c r="N320" s="5">
        <v>0</v>
      </c>
    </row>
    <row r="321" spans="1:19" ht="11.25">
      <c r="A321" s="16">
        <v>39025</v>
      </c>
      <c r="E321" s="9">
        <v>4.27</v>
      </c>
      <c r="F321" s="9">
        <v>1030</v>
      </c>
      <c r="G321" s="5">
        <v>0</v>
      </c>
      <c r="H321" s="5">
        <v>0</v>
      </c>
      <c r="I321" s="5">
        <v>0</v>
      </c>
      <c r="J321" s="5">
        <v>0</v>
      </c>
      <c r="K321" s="5">
        <v>0</v>
      </c>
      <c r="L321" s="5">
        <v>0</v>
      </c>
      <c r="M321" s="5">
        <v>0</v>
      </c>
      <c r="N321" s="5">
        <v>0</v>
      </c>
      <c r="S321" s="3" t="s">
        <v>149</v>
      </c>
    </row>
    <row r="322" spans="1:19" ht="11.25">
      <c r="A322" s="16">
        <v>39026</v>
      </c>
      <c r="E322" s="9">
        <v>4.63</v>
      </c>
      <c r="F322" s="9">
        <v>1310</v>
      </c>
      <c r="G322" s="5">
        <v>0</v>
      </c>
      <c r="H322" s="5">
        <v>0</v>
      </c>
      <c r="I322" s="5">
        <v>0</v>
      </c>
      <c r="J322" s="5">
        <v>0</v>
      </c>
      <c r="K322" s="5">
        <v>0</v>
      </c>
      <c r="L322" s="5">
        <v>0</v>
      </c>
      <c r="M322" s="5">
        <v>0</v>
      </c>
      <c r="N322" s="5">
        <v>0</v>
      </c>
      <c r="S322" s="3" t="s">
        <v>150</v>
      </c>
    </row>
    <row r="323" spans="1:14" ht="11.25">
      <c r="A323" s="16">
        <v>39027</v>
      </c>
      <c r="B323" s="9">
        <v>50</v>
      </c>
      <c r="C323" s="9">
        <v>27</v>
      </c>
      <c r="D323" s="9">
        <v>54</v>
      </c>
      <c r="E323" s="9">
        <v>5.08</v>
      </c>
      <c r="F323" s="9">
        <v>1740</v>
      </c>
      <c r="G323" s="5">
        <v>0</v>
      </c>
      <c r="H323" s="5">
        <v>0</v>
      </c>
      <c r="I323" s="5">
        <v>0</v>
      </c>
      <c r="J323" s="5">
        <v>0</v>
      </c>
      <c r="K323" s="5">
        <v>0</v>
      </c>
      <c r="L323" s="5">
        <v>0</v>
      </c>
      <c r="M323" s="5">
        <v>0</v>
      </c>
      <c r="N323" s="5">
        <v>0</v>
      </c>
    </row>
    <row r="324" spans="1:19" ht="11.25">
      <c r="A324" s="16">
        <v>39028</v>
      </c>
      <c r="E324" s="11">
        <v>8.23</v>
      </c>
      <c r="F324" s="9">
        <v>6680</v>
      </c>
      <c r="G324" s="5">
        <v>0</v>
      </c>
      <c r="H324" s="5">
        <v>0</v>
      </c>
      <c r="I324" s="5">
        <v>0</v>
      </c>
      <c r="J324" s="5">
        <v>0</v>
      </c>
      <c r="K324" s="5">
        <v>0</v>
      </c>
      <c r="L324" s="5">
        <v>0</v>
      </c>
      <c r="M324" s="5">
        <v>0</v>
      </c>
      <c r="N324" s="5">
        <v>0</v>
      </c>
      <c r="S324" s="3" t="s">
        <v>162</v>
      </c>
    </row>
    <row r="325" spans="1:19" ht="11.25">
      <c r="A325" s="16">
        <v>39029</v>
      </c>
      <c r="E325" s="9">
        <v>7.07</v>
      </c>
      <c r="F325" s="9">
        <v>4470</v>
      </c>
      <c r="G325" s="5">
        <v>0</v>
      </c>
      <c r="H325" s="5">
        <v>0</v>
      </c>
      <c r="I325" s="5">
        <v>0</v>
      </c>
      <c r="J325" s="5">
        <v>0</v>
      </c>
      <c r="K325" s="5">
        <v>0</v>
      </c>
      <c r="L325" s="5">
        <v>0</v>
      </c>
      <c r="M325" s="5">
        <v>0</v>
      </c>
      <c r="N325" s="5">
        <v>0</v>
      </c>
      <c r="S325" s="3" t="s">
        <v>171</v>
      </c>
    </row>
    <row r="326" spans="1:27" ht="11.25">
      <c r="A326" s="16">
        <v>39030</v>
      </c>
      <c r="E326" s="9">
        <v>5.69</v>
      </c>
      <c r="F326" s="9">
        <v>2470</v>
      </c>
      <c r="G326" s="5">
        <v>0</v>
      </c>
      <c r="H326" s="5">
        <v>0</v>
      </c>
      <c r="I326" s="5">
        <v>0</v>
      </c>
      <c r="J326" s="5">
        <v>0</v>
      </c>
      <c r="K326" s="5">
        <v>0</v>
      </c>
      <c r="L326" s="5">
        <v>0</v>
      </c>
      <c r="M326" s="5">
        <v>0</v>
      </c>
      <c r="N326" s="5">
        <v>0</v>
      </c>
      <c r="S326" s="3" t="s">
        <v>171</v>
      </c>
      <c r="T326" s="2"/>
      <c r="V326" s="2"/>
      <c r="W326" s="4"/>
      <c r="X326" s="2"/>
      <c r="Y326" s="4"/>
      <c r="Z326" s="2"/>
      <c r="AA326" s="4"/>
    </row>
    <row r="327" spans="1:19" ht="11.25">
      <c r="A327" s="16">
        <v>39031</v>
      </c>
      <c r="E327" s="9">
        <v>5.14</v>
      </c>
      <c r="F327" s="9">
        <v>1810</v>
      </c>
      <c r="G327" s="5">
        <v>0</v>
      </c>
      <c r="H327" s="5">
        <v>0</v>
      </c>
      <c r="I327" s="5">
        <v>0</v>
      </c>
      <c r="J327" s="5">
        <v>0</v>
      </c>
      <c r="K327" s="5">
        <v>0</v>
      </c>
      <c r="L327" s="5">
        <v>0</v>
      </c>
      <c r="M327" s="5">
        <v>0</v>
      </c>
      <c r="N327" s="5">
        <v>0</v>
      </c>
      <c r="S327" s="3" t="s">
        <v>171</v>
      </c>
    </row>
    <row r="328" spans="1:19" ht="11.25">
      <c r="A328" s="16">
        <v>39032</v>
      </c>
      <c r="E328" s="11">
        <v>4.99</v>
      </c>
      <c r="F328" s="9">
        <v>1650</v>
      </c>
      <c r="G328" s="5">
        <v>0</v>
      </c>
      <c r="H328" s="5">
        <v>0</v>
      </c>
      <c r="I328" s="5">
        <v>0</v>
      </c>
      <c r="J328" s="5">
        <v>0</v>
      </c>
      <c r="K328" s="5">
        <v>0</v>
      </c>
      <c r="L328" s="5">
        <v>0</v>
      </c>
      <c r="M328" s="5">
        <v>0</v>
      </c>
      <c r="N328" s="5">
        <v>0</v>
      </c>
      <c r="S328" s="3" t="s">
        <v>171</v>
      </c>
    </row>
    <row r="329" spans="1:19" ht="11.25">
      <c r="A329" s="16">
        <v>39033</v>
      </c>
      <c r="E329" s="9">
        <v>4.78</v>
      </c>
      <c r="F329" s="9">
        <v>1450</v>
      </c>
      <c r="G329" s="5">
        <v>0</v>
      </c>
      <c r="H329" s="5">
        <v>0</v>
      </c>
      <c r="I329" s="5">
        <v>0</v>
      </c>
      <c r="J329" s="5">
        <v>0</v>
      </c>
      <c r="K329" s="5">
        <v>0</v>
      </c>
      <c r="L329" s="5">
        <v>0</v>
      </c>
      <c r="M329" s="5">
        <v>0</v>
      </c>
      <c r="N329" s="5">
        <v>0</v>
      </c>
      <c r="S329" s="3" t="s">
        <v>171</v>
      </c>
    </row>
    <row r="330" spans="1:19" ht="11.25">
      <c r="A330" s="16">
        <v>39034</v>
      </c>
      <c r="E330" s="9">
        <v>4.85</v>
      </c>
      <c r="F330" s="9">
        <v>1510</v>
      </c>
      <c r="G330" s="5">
        <v>0</v>
      </c>
      <c r="H330" s="5">
        <v>0</v>
      </c>
      <c r="I330" s="5">
        <v>0</v>
      </c>
      <c r="J330" s="5">
        <v>0</v>
      </c>
      <c r="K330" s="5">
        <v>0</v>
      </c>
      <c r="L330" s="5">
        <v>0</v>
      </c>
      <c r="M330" s="5">
        <v>0</v>
      </c>
      <c r="N330" s="5">
        <v>0</v>
      </c>
      <c r="S330" s="3" t="s">
        <v>171</v>
      </c>
    </row>
    <row r="331" spans="1:19" ht="11.25">
      <c r="A331" s="16">
        <v>39035</v>
      </c>
      <c r="E331" s="9">
        <v>4.88</v>
      </c>
      <c r="F331" s="9">
        <v>1540</v>
      </c>
      <c r="G331" s="5">
        <v>0</v>
      </c>
      <c r="H331" s="5">
        <v>0</v>
      </c>
      <c r="I331" s="5">
        <v>0</v>
      </c>
      <c r="J331" s="5">
        <v>0</v>
      </c>
      <c r="K331" s="5">
        <v>0</v>
      </c>
      <c r="L331" s="5">
        <v>0</v>
      </c>
      <c r="M331" s="5">
        <v>0</v>
      </c>
      <c r="N331" s="5">
        <v>0</v>
      </c>
      <c r="S331" s="3" t="s">
        <v>171</v>
      </c>
    </row>
    <row r="332" spans="1:19" ht="11.25">
      <c r="A332" s="16">
        <v>39036</v>
      </c>
      <c r="E332" s="9">
        <v>4.69</v>
      </c>
      <c r="F332" s="9">
        <v>1370</v>
      </c>
      <c r="G332" s="5">
        <v>0</v>
      </c>
      <c r="H332" s="5">
        <v>0</v>
      </c>
      <c r="I332" s="5">
        <v>0</v>
      </c>
      <c r="J332" s="5">
        <v>0</v>
      </c>
      <c r="K332" s="5">
        <v>0</v>
      </c>
      <c r="L332" s="5">
        <v>0</v>
      </c>
      <c r="M332" s="5">
        <v>0</v>
      </c>
      <c r="N332" s="5">
        <v>0</v>
      </c>
      <c r="S332" s="3" t="s">
        <v>171</v>
      </c>
    </row>
    <row r="333" spans="1:19" ht="11.25">
      <c r="A333" s="16">
        <v>39037</v>
      </c>
      <c r="E333" s="11">
        <v>5.28</v>
      </c>
      <c r="F333" s="9">
        <v>1960</v>
      </c>
      <c r="G333" s="5">
        <v>0</v>
      </c>
      <c r="H333" s="5">
        <v>0</v>
      </c>
      <c r="I333" s="5">
        <v>0</v>
      </c>
      <c r="J333" s="5">
        <v>0</v>
      </c>
      <c r="K333" s="5">
        <v>0</v>
      </c>
      <c r="L333" s="5">
        <v>0</v>
      </c>
      <c r="M333" s="5">
        <v>0</v>
      </c>
      <c r="N333" s="5">
        <v>0</v>
      </c>
      <c r="S333" s="3" t="s">
        <v>171</v>
      </c>
    </row>
    <row r="334" spans="1:19" ht="11.25">
      <c r="A334" s="16">
        <v>39038</v>
      </c>
      <c r="E334" s="9">
        <v>5.12</v>
      </c>
      <c r="F334" s="9">
        <v>1790</v>
      </c>
      <c r="G334" s="5">
        <v>0</v>
      </c>
      <c r="H334" s="5">
        <v>0</v>
      </c>
      <c r="I334" s="5">
        <v>0</v>
      </c>
      <c r="J334" s="5">
        <v>0</v>
      </c>
      <c r="K334" s="5">
        <v>0</v>
      </c>
      <c r="L334" s="5">
        <v>0</v>
      </c>
      <c r="M334" s="5">
        <v>0</v>
      </c>
      <c r="N334" s="5">
        <v>0</v>
      </c>
      <c r="S334" s="3" t="s">
        <v>171</v>
      </c>
    </row>
    <row r="335" spans="1:19" ht="11.25">
      <c r="A335" s="16">
        <v>39039</v>
      </c>
      <c r="E335" s="11">
        <v>4.9</v>
      </c>
      <c r="F335" s="9">
        <v>1560</v>
      </c>
      <c r="G335" s="5">
        <v>0</v>
      </c>
      <c r="H335" s="5">
        <v>0</v>
      </c>
      <c r="I335" s="5">
        <v>0</v>
      </c>
      <c r="J335" s="5">
        <v>0</v>
      </c>
      <c r="K335" s="5">
        <v>0</v>
      </c>
      <c r="L335" s="5">
        <v>0</v>
      </c>
      <c r="M335" s="5">
        <v>0</v>
      </c>
      <c r="N335" s="5">
        <v>0</v>
      </c>
      <c r="S335" s="3" t="s">
        <v>171</v>
      </c>
    </row>
    <row r="336" spans="1:19" ht="11.25">
      <c r="A336" s="16">
        <v>39040</v>
      </c>
      <c r="E336" s="9">
        <v>4.78</v>
      </c>
      <c r="F336" s="9">
        <v>1450</v>
      </c>
      <c r="G336" s="5">
        <v>0</v>
      </c>
      <c r="H336" s="5">
        <v>0</v>
      </c>
      <c r="I336" s="5">
        <v>0</v>
      </c>
      <c r="J336" s="5">
        <v>0</v>
      </c>
      <c r="K336" s="5">
        <v>0</v>
      </c>
      <c r="L336" s="5">
        <v>0</v>
      </c>
      <c r="M336" s="5">
        <v>0</v>
      </c>
      <c r="N336" s="5">
        <v>0</v>
      </c>
      <c r="S336" s="3" t="s">
        <v>171</v>
      </c>
    </row>
    <row r="337" spans="1:19" ht="11.25">
      <c r="A337" s="16">
        <v>39041</v>
      </c>
      <c r="E337" s="9">
        <v>4.92</v>
      </c>
      <c r="F337" s="9">
        <v>1580</v>
      </c>
      <c r="G337" s="5">
        <v>0</v>
      </c>
      <c r="H337" s="5">
        <v>0</v>
      </c>
      <c r="I337" s="5">
        <v>0</v>
      </c>
      <c r="J337" s="5">
        <v>0</v>
      </c>
      <c r="K337" s="5">
        <v>0</v>
      </c>
      <c r="L337" s="5">
        <v>0</v>
      </c>
      <c r="M337" s="5">
        <v>0</v>
      </c>
      <c r="N337" s="5">
        <v>0</v>
      </c>
      <c r="S337" s="3" t="s">
        <v>171</v>
      </c>
    </row>
    <row r="338" spans="1:19" ht="11.25">
      <c r="A338" s="16">
        <v>39042</v>
      </c>
      <c r="E338" s="9">
        <v>4.82</v>
      </c>
      <c r="F338" s="9">
        <v>1490</v>
      </c>
      <c r="G338" s="5">
        <v>0</v>
      </c>
      <c r="H338" s="5">
        <v>0</v>
      </c>
      <c r="I338" s="5">
        <v>0</v>
      </c>
      <c r="J338" s="5">
        <v>0</v>
      </c>
      <c r="K338" s="5">
        <v>0</v>
      </c>
      <c r="L338" s="5">
        <v>0</v>
      </c>
      <c r="M338" s="5">
        <v>0</v>
      </c>
      <c r="N338" s="5">
        <v>0</v>
      </c>
      <c r="S338" s="3" t="s">
        <v>171</v>
      </c>
    </row>
    <row r="339" spans="1:19" ht="11.25">
      <c r="A339" s="16">
        <v>39043</v>
      </c>
      <c r="E339" s="9">
        <v>4.82</v>
      </c>
      <c r="F339" s="9">
        <v>1490</v>
      </c>
      <c r="G339" s="5">
        <v>0</v>
      </c>
      <c r="H339" s="5">
        <v>0</v>
      </c>
      <c r="I339" s="5">
        <v>0</v>
      </c>
      <c r="J339" s="5">
        <v>0</v>
      </c>
      <c r="K339" s="5">
        <v>0</v>
      </c>
      <c r="L339" s="5">
        <v>0</v>
      </c>
      <c r="M339" s="5">
        <v>0</v>
      </c>
      <c r="N339" s="5">
        <v>0</v>
      </c>
      <c r="S339" s="3" t="s">
        <v>171</v>
      </c>
    </row>
    <row r="340" spans="1:19" ht="11.25">
      <c r="A340" s="16">
        <v>39044</v>
      </c>
      <c r="E340" s="11">
        <v>4.8</v>
      </c>
      <c r="F340" s="9">
        <v>1470</v>
      </c>
      <c r="G340" s="5">
        <v>0</v>
      </c>
      <c r="H340" s="5">
        <v>0</v>
      </c>
      <c r="I340" s="5">
        <v>0</v>
      </c>
      <c r="J340" s="5">
        <v>0</v>
      </c>
      <c r="K340" s="5">
        <v>0</v>
      </c>
      <c r="L340" s="5">
        <v>0</v>
      </c>
      <c r="M340" s="5">
        <v>0</v>
      </c>
      <c r="N340" s="5">
        <v>0</v>
      </c>
      <c r="S340" s="3" t="s">
        <v>171</v>
      </c>
    </row>
    <row r="341" spans="1:19" ht="11.25">
      <c r="A341" s="16">
        <v>39045</v>
      </c>
      <c r="E341" s="11">
        <v>5.02</v>
      </c>
      <c r="F341" s="9">
        <v>1680</v>
      </c>
      <c r="G341" s="5">
        <v>0</v>
      </c>
      <c r="H341" s="5">
        <v>0</v>
      </c>
      <c r="I341" s="5">
        <v>0</v>
      </c>
      <c r="J341" s="5">
        <v>0</v>
      </c>
      <c r="K341" s="5">
        <v>0</v>
      </c>
      <c r="L341" s="5">
        <v>0</v>
      </c>
      <c r="M341" s="5">
        <v>0</v>
      </c>
      <c r="N341" s="5">
        <v>0</v>
      </c>
      <c r="S341" s="3" t="s">
        <v>171</v>
      </c>
    </row>
    <row r="342" spans="1:19" ht="11.25">
      <c r="A342" s="16">
        <v>39046</v>
      </c>
      <c r="E342" s="9">
        <v>4.95</v>
      </c>
      <c r="F342" s="9">
        <v>1610</v>
      </c>
      <c r="G342" s="5">
        <v>0</v>
      </c>
      <c r="H342" s="5">
        <v>0</v>
      </c>
      <c r="I342" s="5">
        <v>0</v>
      </c>
      <c r="J342" s="5">
        <v>0</v>
      </c>
      <c r="K342" s="5">
        <v>0</v>
      </c>
      <c r="L342" s="5">
        <v>0</v>
      </c>
      <c r="M342" s="5">
        <v>0</v>
      </c>
      <c r="N342" s="5">
        <v>0</v>
      </c>
      <c r="S342" s="3" t="s">
        <v>171</v>
      </c>
    </row>
    <row r="343" spans="1:19" ht="11.25">
      <c r="A343" s="16">
        <v>39047</v>
      </c>
      <c r="E343" s="9">
        <v>4.82</v>
      </c>
      <c r="F343" s="9">
        <v>1490</v>
      </c>
      <c r="G343" s="5">
        <v>0</v>
      </c>
      <c r="H343" s="5">
        <v>0</v>
      </c>
      <c r="I343" s="5">
        <v>0</v>
      </c>
      <c r="J343" s="5">
        <v>0</v>
      </c>
      <c r="K343" s="5">
        <v>0</v>
      </c>
      <c r="L343" s="5">
        <v>0</v>
      </c>
      <c r="M343" s="5">
        <v>0</v>
      </c>
      <c r="N343" s="5">
        <v>0</v>
      </c>
      <c r="S343" s="3" t="s">
        <v>171</v>
      </c>
    </row>
    <row r="344" spans="1:19" ht="11.25">
      <c r="A344" s="16">
        <v>39048</v>
      </c>
      <c r="E344" s="11">
        <v>4.75</v>
      </c>
      <c r="F344" s="9">
        <v>1420</v>
      </c>
      <c r="G344" s="5">
        <v>0</v>
      </c>
      <c r="H344" s="5">
        <v>0</v>
      </c>
      <c r="I344" s="5">
        <v>0</v>
      </c>
      <c r="J344" s="5">
        <v>0</v>
      </c>
      <c r="K344" s="5">
        <v>0</v>
      </c>
      <c r="L344" s="5">
        <v>0</v>
      </c>
      <c r="M344" s="5">
        <v>0</v>
      </c>
      <c r="N344" s="5">
        <v>0</v>
      </c>
      <c r="S344" s="3" t="s">
        <v>171</v>
      </c>
    </row>
    <row r="345" spans="1:19" ht="11.25">
      <c r="A345" s="16">
        <v>39049</v>
      </c>
      <c r="E345" s="11">
        <v>4.65</v>
      </c>
      <c r="F345" s="9">
        <v>1330</v>
      </c>
      <c r="G345" s="5">
        <v>0</v>
      </c>
      <c r="H345" s="5">
        <v>0</v>
      </c>
      <c r="I345" s="5">
        <v>0</v>
      </c>
      <c r="J345" s="5">
        <v>0</v>
      </c>
      <c r="K345" s="5">
        <v>0</v>
      </c>
      <c r="L345" s="5">
        <v>0</v>
      </c>
      <c r="M345" s="5">
        <v>0</v>
      </c>
      <c r="N345" s="5">
        <v>0</v>
      </c>
      <c r="S345" s="3" t="s">
        <v>171</v>
      </c>
    </row>
    <row r="346" spans="1:19" ht="11.25">
      <c r="A346" s="16">
        <v>39050</v>
      </c>
      <c r="E346" s="11">
        <v>4.55</v>
      </c>
      <c r="F346" s="9">
        <v>1250</v>
      </c>
      <c r="G346" s="5">
        <v>0</v>
      </c>
      <c r="H346" s="5">
        <v>0</v>
      </c>
      <c r="I346" s="5">
        <v>0</v>
      </c>
      <c r="J346" s="5">
        <v>0</v>
      </c>
      <c r="K346" s="5">
        <v>0</v>
      </c>
      <c r="L346" s="5">
        <v>0</v>
      </c>
      <c r="M346" s="5">
        <v>0</v>
      </c>
      <c r="N346" s="5">
        <v>0</v>
      </c>
      <c r="S346" s="3" t="s">
        <v>171</v>
      </c>
    </row>
    <row r="347" spans="1:19" ht="11.25">
      <c r="A347" s="16">
        <v>39051</v>
      </c>
      <c r="E347" s="11">
        <v>4.52</v>
      </c>
      <c r="F347" s="9">
        <v>1220</v>
      </c>
      <c r="G347" s="5">
        <v>0</v>
      </c>
      <c r="H347" s="5">
        <v>0</v>
      </c>
      <c r="I347" s="5">
        <v>0</v>
      </c>
      <c r="J347" s="5">
        <v>0</v>
      </c>
      <c r="K347" s="5">
        <v>0</v>
      </c>
      <c r="L347" s="5">
        <v>0</v>
      </c>
      <c r="M347" s="5">
        <v>0</v>
      </c>
      <c r="N347" s="5">
        <v>0</v>
      </c>
      <c r="S347" s="3" t="s">
        <v>171</v>
      </c>
    </row>
    <row r="348" spans="1:27" s="2" customFormat="1" ht="11.25">
      <c r="A348" s="14" t="s">
        <v>51</v>
      </c>
      <c r="B348" s="8"/>
      <c r="C348" s="8"/>
      <c r="D348" s="8"/>
      <c r="E348" s="13"/>
      <c r="F348" s="8"/>
      <c r="G348" s="4">
        <f aca="true" t="shared" si="9" ref="G348:N348">SUM(G318:G347)</f>
        <v>0</v>
      </c>
      <c r="H348" s="4">
        <f t="shared" si="9"/>
        <v>0</v>
      </c>
      <c r="I348" s="4">
        <f t="shared" si="9"/>
        <v>0</v>
      </c>
      <c r="J348" s="4">
        <f t="shared" si="9"/>
        <v>0</v>
      </c>
      <c r="K348" s="4">
        <f t="shared" si="9"/>
        <v>0</v>
      </c>
      <c r="L348" s="4">
        <f t="shared" si="9"/>
        <v>0</v>
      </c>
      <c r="M348" s="4">
        <f t="shared" si="9"/>
        <v>0</v>
      </c>
      <c r="N348" s="4">
        <f t="shared" si="9"/>
        <v>0</v>
      </c>
      <c r="O348" s="4"/>
      <c r="P348" s="4"/>
      <c r="Q348" s="4"/>
      <c r="R348" s="4"/>
      <c r="S348" s="6">
        <f>SUM(G348:N348)</f>
        <v>0</v>
      </c>
      <c r="T348" s="2" t="s">
        <v>37</v>
      </c>
      <c r="V348" s="4" t="s">
        <v>38</v>
      </c>
      <c r="W348" s="4">
        <f>SUM(K348,K317,K285,K254,K222,K190,K159,K127,K96,K64,K35)</f>
        <v>494</v>
      </c>
      <c r="X348" s="4" t="s">
        <v>39</v>
      </c>
      <c r="Y348" s="4">
        <f>SUM(L348,L317,L285,L254,L222,L190,L159,L127,L96,L64,L35)</f>
        <v>344</v>
      </c>
      <c r="Z348" s="4" t="s">
        <v>40</v>
      </c>
      <c r="AA348" s="4">
        <f>SUM(W348:Y348)</f>
        <v>838</v>
      </c>
    </row>
    <row r="349" spans="1:19" ht="11.25">
      <c r="A349" s="16">
        <v>39052</v>
      </c>
      <c r="E349" s="9">
        <v>4.48</v>
      </c>
      <c r="F349" s="9">
        <v>1190</v>
      </c>
      <c r="G349" s="5">
        <v>0</v>
      </c>
      <c r="H349" s="5">
        <v>0</v>
      </c>
      <c r="I349" s="5">
        <v>0</v>
      </c>
      <c r="J349" s="5">
        <v>0</v>
      </c>
      <c r="K349" s="5">
        <v>0</v>
      </c>
      <c r="L349" s="5">
        <v>0</v>
      </c>
      <c r="M349" s="5">
        <v>0</v>
      </c>
      <c r="N349" s="5">
        <v>0</v>
      </c>
      <c r="S349" s="3" t="s">
        <v>171</v>
      </c>
    </row>
    <row r="350" spans="1:19" ht="11.25">
      <c r="A350" s="16">
        <v>39053</v>
      </c>
      <c r="E350" s="11">
        <v>4.44</v>
      </c>
      <c r="F350" s="9">
        <v>1160</v>
      </c>
      <c r="G350" s="5">
        <v>0</v>
      </c>
      <c r="H350" s="5">
        <v>0</v>
      </c>
      <c r="I350" s="5">
        <v>0</v>
      </c>
      <c r="J350" s="5">
        <v>0</v>
      </c>
      <c r="K350" s="5">
        <v>0</v>
      </c>
      <c r="L350" s="5">
        <v>0</v>
      </c>
      <c r="M350" s="5">
        <v>0</v>
      </c>
      <c r="N350" s="5">
        <v>0</v>
      </c>
      <c r="S350" s="3" t="s">
        <v>171</v>
      </c>
    </row>
    <row r="351" spans="1:19" ht="11.25">
      <c r="A351" s="16">
        <v>39054</v>
      </c>
      <c r="E351" s="11">
        <v>4.4</v>
      </c>
      <c r="F351" s="9">
        <v>1130</v>
      </c>
      <c r="G351" s="5">
        <v>0</v>
      </c>
      <c r="H351" s="5">
        <v>0</v>
      </c>
      <c r="I351" s="5">
        <v>0</v>
      </c>
      <c r="J351" s="5">
        <v>0</v>
      </c>
      <c r="K351" s="5">
        <v>0</v>
      </c>
      <c r="L351" s="5">
        <v>0</v>
      </c>
      <c r="M351" s="5">
        <v>0</v>
      </c>
      <c r="N351" s="5">
        <v>0</v>
      </c>
      <c r="S351" s="3" t="s">
        <v>171</v>
      </c>
    </row>
    <row r="352" spans="1:19" ht="11.25">
      <c r="A352" s="16">
        <v>39055</v>
      </c>
      <c r="E352" s="11">
        <v>4.4</v>
      </c>
      <c r="F352" s="9">
        <v>1130</v>
      </c>
      <c r="G352" s="5">
        <v>0</v>
      </c>
      <c r="H352" s="5">
        <v>0</v>
      </c>
      <c r="I352" s="5">
        <v>0</v>
      </c>
      <c r="J352" s="5">
        <v>0</v>
      </c>
      <c r="K352" s="5">
        <v>0</v>
      </c>
      <c r="L352" s="5">
        <v>0</v>
      </c>
      <c r="M352" s="5">
        <v>0</v>
      </c>
      <c r="N352" s="5">
        <v>0</v>
      </c>
      <c r="S352" s="3" t="s">
        <v>171</v>
      </c>
    </row>
    <row r="353" spans="1:19" ht="11.25">
      <c r="A353" s="16">
        <v>39056</v>
      </c>
      <c r="E353" s="9">
        <v>4.41</v>
      </c>
      <c r="F353" s="9">
        <v>1130</v>
      </c>
      <c r="G353" s="5">
        <v>0</v>
      </c>
      <c r="H353" s="5">
        <v>0</v>
      </c>
      <c r="I353" s="5">
        <v>0</v>
      </c>
      <c r="J353" s="5">
        <v>0</v>
      </c>
      <c r="K353" s="5">
        <v>0</v>
      </c>
      <c r="L353" s="5">
        <v>0</v>
      </c>
      <c r="M353" s="5">
        <v>0</v>
      </c>
      <c r="N353" s="5">
        <v>0</v>
      </c>
      <c r="S353" s="3" t="s">
        <v>171</v>
      </c>
    </row>
    <row r="354" spans="1:19" ht="11.25">
      <c r="A354" s="16">
        <v>39057</v>
      </c>
      <c r="E354" s="11">
        <v>4.38</v>
      </c>
      <c r="F354" s="9">
        <v>1110</v>
      </c>
      <c r="G354" s="5">
        <v>0</v>
      </c>
      <c r="H354" s="5">
        <v>0</v>
      </c>
      <c r="I354" s="5">
        <v>0</v>
      </c>
      <c r="J354" s="5">
        <v>0</v>
      </c>
      <c r="K354" s="5">
        <v>0</v>
      </c>
      <c r="L354" s="5">
        <v>0</v>
      </c>
      <c r="M354" s="5">
        <v>0</v>
      </c>
      <c r="N354" s="5">
        <v>0</v>
      </c>
      <c r="S354" s="3" t="s">
        <v>171</v>
      </c>
    </row>
    <row r="355" spans="1:19" ht="11.25">
      <c r="A355" s="16">
        <v>39058</v>
      </c>
      <c r="E355" s="9">
        <v>4.34</v>
      </c>
      <c r="F355" s="9">
        <v>1080</v>
      </c>
      <c r="G355" s="5">
        <v>0</v>
      </c>
      <c r="H355" s="5">
        <v>0</v>
      </c>
      <c r="I355" s="5">
        <v>0</v>
      </c>
      <c r="J355" s="5">
        <v>0</v>
      </c>
      <c r="K355" s="5">
        <v>0</v>
      </c>
      <c r="L355" s="5">
        <v>0</v>
      </c>
      <c r="M355" s="5">
        <v>0</v>
      </c>
      <c r="N355" s="5">
        <v>0</v>
      </c>
      <c r="S355" s="3" t="s">
        <v>171</v>
      </c>
    </row>
    <row r="356" spans="1:19" ht="11.25">
      <c r="A356" s="16">
        <v>39059</v>
      </c>
      <c r="E356" s="11">
        <v>4.32</v>
      </c>
      <c r="F356" s="9">
        <v>1060</v>
      </c>
      <c r="G356" s="5">
        <v>0</v>
      </c>
      <c r="H356" s="5">
        <v>0</v>
      </c>
      <c r="I356" s="5">
        <v>0</v>
      </c>
      <c r="J356" s="5">
        <v>0</v>
      </c>
      <c r="K356" s="5">
        <v>0</v>
      </c>
      <c r="L356" s="5">
        <v>0</v>
      </c>
      <c r="M356" s="5">
        <v>0</v>
      </c>
      <c r="N356" s="5">
        <v>0</v>
      </c>
      <c r="S356" s="3" t="s">
        <v>171</v>
      </c>
    </row>
    <row r="357" spans="1:19" ht="11.25">
      <c r="A357" s="16">
        <v>39060</v>
      </c>
      <c r="E357" s="9">
        <v>4.35</v>
      </c>
      <c r="F357" s="9">
        <v>1090</v>
      </c>
      <c r="G357" s="5">
        <v>0</v>
      </c>
      <c r="H357" s="5">
        <v>0</v>
      </c>
      <c r="I357" s="5">
        <v>0</v>
      </c>
      <c r="J357" s="5">
        <v>0</v>
      </c>
      <c r="K357" s="5">
        <v>0</v>
      </c>
      <c r="L357" s="5">
        <v>0</v>
      </c>
      <c r="M357" s="5">
        <v>0</v>
      </c>
      <c r="N357" s="5">
        <v>0</v>
      </c>
      <c r="S357" s="3" t="s">
        <v>171</v>
      </c>
    </row>
    <row r="358" spans="1:27" ht="11.25">
      <c r="A358" s="16">
        <v>39061</v>
      </c>
      <c r="B358" s="8"/>
      <c r="C358" s="8"/>
      <c r="D358" s="8"/>
      <c r="E358" s="9">
        <v>4.35</v>
      </c>
      <c r="F358" s="9">
        <v>1090</v>
      </c>
      <c r="G358" s="5">
        <v>0</v>
      </c>
      <c r="H358" s="5">
        <v>0</v>
      </c>
      <c r="I358" s="5">
        <v>0</v>
      </c>
      <c r="J358" s="5">
        <v>0</v>
      </c>
      <c r="K358" s="5">
        <v>0</v>
      </c>
      <c r="L358" s="5">
        <v>0</v>
      </c>
      <c r="M358" s="5">
        <v>0</v>
      </c>
      <c r="N358" s="5">
        <v>0</v>
      </c>
      <c r="S358" s="3" t="s">
        <v>171</v>
      </c>
      <c r="T358" s="2"/>
      <c r="V358" s="2"/>
      <c r="W358" s="4"/>
      <c r="X358" s="2"/>
      <c r="Y358" s="4"/>
      <c r="Z358" s="2"/>
      <c r="AA358" s="4"/>
    </row>
    <row r="359" spans="1:19" ht="11.25">
      <c r="A359" s="16">
        <v>39062</v>
      </c>
      <c r="E359" s="11">
        <v>4.37</v>
      </c>
      <c r="F359" s="9">
        <v>1100</v>
      </c>
      <c r="G359" s="5">
        <v>0</v>
      </c>
      <c r="H359" s="5">
        <v>0</v>
      </c>
      <c r="I359" s="5">
        <v>0</v>
      </c>
      <c r="J359" s="5">
        <v>0</v>
      </c>
      <c r="K359" s="5">
        <v>0</v>
      </c>
      <c r="L359" s="5">
        <v>0</v>
      </c>
      <c r="M359" s="5">
        <v>0</v>
      </c>
      <c r="N359" s="5">
        <v>0</v>
      </c>
      <c r="S359" s="3" t="s">
        <v>171</v>
      </c>
    </row>
    <row r="360" spans="1:19" ht="11.25">
      <c r="A360" s="16">
        <v>39063</v>
      </c>
      <c r="E360" s="9">
        <v>5.14</v>
      </c>
      <c r="F360" s="9">
        <v>1810</v>
      </c>
      <c r="G360" s="5">
        <v>0</v>
      </c>
      <c r="H360" s="5">
        <v>0</v>
      </c>
      <c r="I360" s="5">
        <v>0</v>
      </c>
      <c r="J360" s="5">
        <v>0</v>
      </c>
      <c r="K360" s="5">
        <v>0</v>
      </c>
      <c r="L360" s="5">
        <v>0</v>
      </c>
      <c r="M360" s="5">
        <v>0</v>
      </c>
      <c r="N360" s="5">
        <v>0</v>
      </c>
      <c r="S360" s="3" t="s">
        <v>172</v>
      </c>
    </row>
    <row r="361" spans="1:19" ht="11.25">
      <c r="A361" s="16">
        <v>39064</v>
      </c>
      <c r="E361" s="11">
        <v>6.35</v>
      </c>
      <c r="F361" s="9">
        <v>3370</v>
      </c>
      <c r="G361" s="5">
        <v>0</v>
      </c>
      <c r="H361" s="5">
        <v>0</v>
      </c>
      <c r="I361" s="5">
        <v>0</v>
      </c>
      <c r="J361" s="5">
        <v>0</v>
      </c>
      <c r="K361" s="5">
        <v>0</v>
      </c>
      <c r="L361" s="5">
        <v>0</v>
      </c>
      <c r="M361" s="5">
        <v>0</v>
      </c>
      <c r="N361" s="5">
        <v>0</v>
      </c>
      <c r="S361" s="3" t="s">
        <v>173</v>
      </c>
    </row>
    <row r="362" spans="1:19" ht="11.25">
      <c r="A362" s="16">
        <v>39065</v>
      </c>
      <c r="E362" s="9">
        <v>6.23</v>
      </c>
      <c r="F362" s="9">
        <v>3200</v>
      </c>
      <c r="G362" s="5">
        <v>0</v>
      </c>
      <c r="H362" s="5">
        <v>0</v>
      </c>
      <c r="I362" s="5">
        <v>0</v>
      </c>
      <c r="J362" s="5">
        <v>0</v>
      </c>
      <c r="K362" s="5">
        <v>0</v>
      </c>
      <c r="L362" s="5">
        <v>0</v>
      </c>
      <c r="M362" s="5">
        <v>0</v>
      </c>
      <c r="N362" s="5">
        <v>0</v>
      </c>
      <c r="S362" s="3" t="s">
        <v>170</v>
      </c>
    </row>
    <row r="363" spans="1:19" ht="11.25">
      <c r="A363" s="16">
        <v>39066</v>
      </c>
      <c r="E363" s="9">
        <v>8.34</v>
      </c>
      <c r="F363" s="9">
        <v>6920</v>
      </c>
      <c r="G363" s="5">
        <v>0</v>
      </c>
      <c r="H363" s="5">
        <v>0</v>
      </c>
      <c r="I363" s="5">
        <v>0</v>
      </c>
      <c r="J363" s="5">
        <v>0</v>
      </c>
      <c r="K363" s="5">
        <v>0</v>
      </c>
      <c r="L363" s="5">
        <v>0</v>
      </c>
      <c r="M363" s="5">
        <v>0</v>
      </c>
      <c r="N363" s="5">
        <v>0</v>
      </c>
      <c r="S363" s="3" t="s">
        <v>170</v>
      </c>
    </row>
    <row r="364" spans="1:19" ht="11.25">
      <c r="A364" s="16">
        <v>39067</v>
      </c>
      <c r="E364" s="9">
        <v>7.08</v>
      </c>
      <c r="F364" s="9">
        <v>4490</v>
      </c>
      <c r="G364" s="5">
        <v>0</v>
      </c>
      <c r="H364" s="5">
        <v>0</v>
      </c>
      <c r="I364" s="5">
        <v>0</v>
      </c>
      <c r="J364" s="5">
        <v>0</v>
      </c>
      <c r="K364" s="5">
        <v>0</v>
      </c>
      <c r="L364" s="5">
        <v>0</v>
      </c>
      <c r="M364" s="5">
        <v>0</v>
      </c>
      <c r="N364" s="5">
        <v>0</v>
      </c>
      <c r="S364" s="3" t="s">
        <v>170</v>
      </c>
    </row>
    <row r="365" spans="1:19" ht="11.25">
      <c r="A365" s="16">
        <v>39068</v>
      </c>
      <c r="E365" s="11">
        <v>6.4</v>
      </c>
      <c r="F365" s="9">
        <v>3440</v>
      </c>
      <c r="G365" s="5">
        <v>0</v>
      </c>
      <c r="H365" s="5">
        <v>0</v>
      </c>
      <c r="I365" s="5">
        <v>0</v>
      </c>
      <c r="J365" s="5">
        <v>0</v>
      </c>
      <c r="K365" s="5">
        <v>0</v>
      </c>
      <c r="L365" s="5">
        <v>0</v>
      </c>
      <c r="M365" s="5">
        <v>0</v>
      </c>
      <c r="N365" s="5">
        <v>0</v>
      </c>
      <c r="S365" s="3" t="s">
        <v>170</v>
      </c>
    </row>
    <row r="366" spans="1:19" ht="11.25">
      <c r="A366" s="16">
        <v>39069</v>
      </c>
      <c r="E366" s="9">
        <v>5.96</v>
      </c>
      <c r="F366" s="9">
        <v>2840</v>
      </c>
      <c r="G366" s="5">
        <v>0</v>
      </c>
      <c r="H366" s="5">
        <v>0</v>
      </c>
      <c r="I366" s="5">
        <v>0</v>
      </c>
      <c r="J366" s="5">
        <v>0</v>
      </c>
      <c r="K366" s="5">
        <v>0</v>
      </c>
      <c r="L366" s="5">
        <v>0</v>
      </c>
      <c r="M366" s="5">
        <v>0</v>
      </c>
      <c r="N366" s="5">
        <v>0</v>
      </c>
      <c r="S366" s="3" t="s">
        <v>170</v>
      </c>
    </row>
    <row r="367" spans="1:19" ht="11.25">
      <c r="A367" s="16">
        <v>39070</v>
      </c>
      <c r="E367" s="9">
        <v>5.77</v>
      </c>
      <c r="F367" s="9">
        <v>2570</v>
      </c>
      <c r="G367" s="5">
        <v>0</v>
      </c>
      <c r="H367" s="5">
        <v>0</v>
      </c>
      <c r="I367" s="5">
        <v>0</v>
      </c>
      <c r="J367" s="5">
        <v>0</v>
      </c>
      <c r="K367" s="5">
        <v>0</v>
      </c>
      <c r="L367" s="5">
        <v>0</v>
      </c>
      <c r="M367" s="5">
        <v>0</v>
      </c>
      <c r="N367" s="5">
        <v>0</v>
      </c>
      <c r="S367" s="3" t="s">
        <v>170</v>
      </c>
    </row>
    <row r="368" spans="1:19" ht="11.25">
      <c r="A368" s="16">
        <v>39071</v>
      </c>
      <c r="E368" s="9">
        <v>5.57</v>
      </c>
      <c r="F368" s="9">
        <v>2310</v>
      </c>
      <c r="G368" s="5">
        <v>0</v>
      </c>
      <c r="H368" s="5">
        <v>0</v>
      </c>
      <c r="I368" s="5">
        <v>0</v>
      </c>
      <c r="J368" s="5">
        <v>0</v>
      </c>
      <c r="K368" s="5">
        <v>0</v>
      </c>
      <c r="L368" s="5">
        <v>0</v>
      </c>
      <c r="M368" s="5">
        <v>0</v>
      </c>
      <c r="N368" s="5">
        <v>0</v>
      </c>
      <c r="S368" s="3" t="s">
        <v>170</v>
      </c>
    </row>
    <row r="369" spans="1:19" ht="11.25">
      <c r="A369" s="16">
        <v>39072</v>
      </c>
      <c r="E369" s="9">
        <v>5.46</v>
      </c>
      <c r="F369" s="9">
        <v>2170</v>
      </c>
      <c r="G369" s="5">
        <v>0</v>
      </c>
      <c r="H369" s="5">
        <v>0</v>
      </c>
      <c r="I369" s="5">
        <v>0</v>
      </c>
      <c r="J369" s="5">
        <v>0</v>
      </c>
      <c r="K369" s="5">
        <v>0</v>
      </c>
      <c r="L369" s="5">
        <v>0</v>
      </c>
      <c r="M369" s="5">
        <v>0</v>
      </c>
      <c r="N369" s="5">
        <v>0</v>
      </c>
      <c r="S369" s="3" t="s">
        <v>170</v>
      </c>
    </row>
    <row r="370" spans="1:19" ht="11.25">
      <c r="A370" s="16">
        <v>39073</v>
      </c>
      <c r="E370" s="9">
        <v>5.27</v>
      </c>
      <c r="F370" s="9">
        <v>1950</v>
      </c>
      <c r="G370" s="5">
        <v>0</v>
      </c>
      <c r="H370" s="5">
        <v>0</v>
      </c>
      <c r="I370" s="5">
        <v>0</v>
      </c>
      <c r="J370" s="5">
        <v>0</v>
      </c>
      <c r="K370" s="5">
        <v>0</v>
      </c>
      <c r="L370" s="5">
        <v>0</v>
      </c>
      <c r="M370" s="5">
        <v>0</v>
      </c>
      <c r="N370" s="5">
        <v>0</v>
      </c>
      <c r="S370" s="3" t="s">
        <v>170</v>
      </c>
    </row>
    <row r="371" spans="1:19" ht="11.25">
      <c r="A371" s="16">
        <v>39074</v>
      </c>
      <c r="E371" s="9">
        <v>5.26</v>
      </c>
      <c r="F371" s="9">
        <v>1940</v>
      </c>
      <c r="G371" s="5">
        <v>0</v>
      </c>
      <c r="H371" s="5">
        <v>0</v>
      </c>
      <c r="I371" s="5">
        <v>0</v>
      </c>
      <c r="J371" s="5">
        <v>0</v>
      </c>
      <c r="K371" s="5">
        <v>0</v>
      </c>
      <c r="L371" s="5">
        <v>0</v>
      </c>
      <c r="M371" s="5">
        <v>0</v>
      </c>
      <c r="N371" s="5">
        <v>0</v>
      </c>
      <c r="S371" s="3" t="s">
        <v>170</v>
      </c>
    </row>
    <row r="372" spans="1:19" ht="11.25">
      <c r="A372" s="16">
        <v>39075</v>
      </c>
      <c r="E372" s="9">
        <v>5.17</v>
      </c>
      <c r="F372" s="9">
        <v>1840</v>
      </c>
      <c r="G372" s="5">
        <v>0</v>
      </c>
      <c r="H372" s="5">
        <v>0</v>
      </c>
      <c r="I372" s="5">
        <v>0</v>
      </c>
      <c r="J372" s="5">
        <v>0</v>
      </c>
      <c r="K372" s="5">
        <v>0</v>
      </c>
      <c r="L372" s="5">
        <v>0</v>
      </c>
      <c r="M372" s="5">
        <v>0</v>
      </c>
      <c r="N372" s="5">
        <v>0</v>
      </c>
      <c r="S372" s="3" t="s">
        <v>170</v>
      </c>
    </row>
    <row r="373" spans="1:19" ht="11.25">
      <c r="A373" s="16">
        <v>39076</v>
      </c>
      <c r="E373" s="9">
        <v>5.21</v>
      </c>
      <c r="F373" s="9">
        <v>1880</v>
      </c>
      <c r="G373" s="5">
        <v>0</v>
      </c>
      <c r="H373" s="5">
        <v>0</v>
      </c>
      <c r="I373" s="5">
        <v>0</v>
      </c>
      <c r="J373" s="5">
        <v>0</v>
      </c>
      <c r="K373" s="5">
        <v>0</v>
      </c>
      <c r="L373" s="5">
        <v>0</v>
      </c>
      <c r="M373" s="5">
        <v>0</v>
      </c>
      <c r="N373" s="5">
        <v>0</v>
      </c>
      <c r="S373" s="3" t="s">
        <v>170</v>
      </c>
    </row>
    <row r="374" spans="1:19" ht="11.25">
      <c r="A374" s="16">
        <v>39077</v>
      </c>
      <c r="E374" s="9">
        <v>5.29</v>
      </c>
      <c r="F374" s="9">
        <v>1970</v>
      </c>
      <c r="G374" s="5">
        <v>0</v>
      </c>
      <c r="H374" s="5">
        <v>0</v>
      </c>
      <c r="I374" s="5">
        <v>0</v>
      </c>
      <c r="J374" s="5">
        <v>0</v>
      </c>
      <c r="K374" s="5">
        <v>0</v>
      </c>
      <c r="L374" s="5">
        <v>0</v>
      </c>
      <c r="M374" s="5">
        <v>0</v>
      </c>
      <c r="N374" s="5">
        <v>0</v>
      </c>
      <c r="S374" s="3" t="s">
        <v>170</v>
      </c>
    </row>
    <row r="375" spans="1:19" ht="11.25">
      <c r="A375" s="16">
        <v>39078</v>
      </c>
      <c r="E375" s="9">
        <v>5.93</v>
      </c>
      <c r="F375" s="9">
        <v>2800</v>
      </c>
      <c r="G375" s="5">
        <v>0</v>
      </c>
      <c r="H375" s="5">
        <v>0</v>
      </c>
      <c r="I375" s="5">
        <v>0</v>
      </c>
      <c r="J375" s="5">
        <v>0</v>
      </c>
      <c r="K375" s="5">
        <v>0</v>
      </c>
      <c r="L375" s="5">
        <v>0</v>
      </c>
      <c r="M375" s="5">
        <v>0</v>
      </c>
      <c r="N375" s="5">
        <v>0</v>
      </c>
      <c r="S375" s="3" t="s">
        <v>170</v>
      </c>
    </row>
    <row r="376" spans="1:19" ht="11.25">
      <c r="A376" s="16">
        <v>39079</v>
      </c>
      <c r="E376" s="9">
        <v>5.58</v>
      </c>
      <c r="F376" s="9">
        <v>2320</v>
      </c>
      <c r="G376" s="5">
        <v>0</v>
      </c>
      <c r="H376" s="5">
        <v>0</v>
      </c>
      <c r="I376" s="5">
        <v>0</v>
      </c>
      <c r="J376" s="5">
        <v>0</v>
      </c>
      <c r="K376" s="5">
        <v>0</v>
      </c>
      <c r="L376" s="5">
        <v>0</v>
      </c>
      <c r="M376" s="5">
        <v>0</v>
      </c>
      <c r="N376" s="5">
        <v>0</v>
      </c>
      <c r="S376" s="3" t="s">
        <v>170</v>
      </c>
    </row>
    <row r="377" spans="1:19" ht="11.25">
      <c r="A377" s="16">
        <v>39080</v>
      </c>
      <c r="E377" s="11">
        <v>5.3</v>
      </c>
      <c r="F377" s="9">
        <v>1990</v>
      </c>
      <c r="G377" s="5">
        <v>0</v>
      </c>
      <c r="H377" s="5">
        <v>0</v>
      </c>
      <c r="I377" s="5">
        <v>0</v>
      </c>
      <c r="J377" s="5">
        <v>0</v>
      </c>
      <c r="K377" s="5">
        <v>0</v>
      </c>
      <c r="L377" s="5">
        <v>0</v>
      </c>
      <c r="M377" s="5">
        <v>0</v>
      </c>
      <c r="N377" s="5">
        <v>0</v>
      </c>
      <c r="S377" s="3" t="s">
        <v>170</v>
      </c>
    </row>
    <row r="378" spans="1:19" ht="11.25">
      <c r="A378" s="16">
        <v>39081</v>
      </c>
      <c r="E378" s="9">
        <v>5.19</v>
      </c>
      <c r="F378" s="9">
        <v>1860</v>
      </c>
      <c r="G378" s="5">
        <v>0</v>
      </c>
      <c r="H378" s="5">
        <v>0</v>
      </c>
      <c r="I378" s="5">
        <v>0</v>
      </c>
      <c r="J378" s="5">
        <v>0</v>
      </c>
      <c r="K378" s="5">
        <v>0</v>
      </c>
      <c r="L378" s="5">
        <v>0</v>
      </c>
      <c r="M378" s="5">
        <v>0</v>
      </c>
      <c r="N378" s="5">
        <v>0</v>
      </c>
      <c r="S378" s="3" t="s">
        <v>170</v>
      </c>
    </row>
    <row r="379" spans="1:19" ht="11.25">
      <c r="A379" s="16">
        <v>39082</v>
      </c>
      <c r="E379" s="9">
        <v>5.05</v>
      </c>
      <c r="F379" s="9">
        <v>1710</v>
      </c>
      <c r="G379" s="5">
        <v>0</v>
      </c>
      <c r="H379" s="5">
        <v>0</v>
      </c>
      <c r="I379" s="5">
        <v>0</v>
      </c>
      <c r="J379" s="5">
        <v>0</v>
      </c>
      <c r="K379" s="5">
        <v>0</v>
      </c>
      <c r="L379" s="5">
        <v>0</v>
      </c>
      <c r="M379" s="5">
        <v>0</v>
      </c>
      <c r="N379" s="5">
        <v>0</v>
      </c>
      <c r="S379" s="3" t="s">
        <v>170</v>
      </c>
    </row>
    <row r="380" spans="1:27" s="2" customFormat="1" ht="11.25">
      <c r="A380" s="14" t="s">
        <v>52</v>
      </c>
      <c r="B380" s="8"/>
      <c r="C380" s="8"/>
      <c r="D380" s="8"/>
      <c r="E380" s="8"/>
      <c r="F380" s="8"/>
      <c r="G380" s="4">
        <f aca="true" t="shared" si="10" ref="G380:N380">SUM(G349:G379)</f>
        <v>0</v>
      </c>
      <c r="H380" s="4">
        <f t="shared" si="10"/>
        <v>0</v>
      </c>
      <c r="I380" s="4">
        <f t="shared" si="10"/>
        <v>0</v>
      </c>
      <c r="J380" s="4">
        <f t="shared" si="10"/>
        <v>0</v>
      </c>
      <c r="K380" s="4">
        <f t="shared" si="10"/>
        <v>0</v>
      </c>
      <c r="L380" s="4">
        <f t="shared" si="10"/>
        <v>0</v>
      </c>
      <c r="M380" s="4">
        <f t="shared" si="10"/>
        <v>0</v>
      </c>
      <c r="N380" s="4">
        <f t="shared" si="10"/>
        <v>0</v>
      </c>
      <c r="O380" s="4"/>
      <c r="P380" s="4"/>
      <c r="Q380" s="4"/>
      <c r="R380" s="4"/>
      <c r="S380" s="6">
        <f>SUM(G380:N380)</f>
        <v>0</v>
      </c>
      <c r="T380" s="2" t="s">
        <v>37</v>
      </c>
      <c r="V380" s="4" t="s">
        <v>38</v>
      </c>
      <c r="W380" s="4">
        <f>SUM(K380,K348,K317,K285,K254,K222,K190,K159,K127,K96,K64,K35)</f>
        <v>494</v>
      </c>
      <c r="X380" s="4" t="s">
        <v>39</v>
      </c>
      <c r="Y380" s="4">
        <f>SUM(L380,L348,L317,L285,L254,L222,L190,L159,L127,L96,L64,L35)</f>
        <v>344</v>
      </c>
      <c r="Z380" s="4" t="s">
        <v>40</v>
      </c>
      <c r="AA380" s="4">
        <f>SUM(W380:Y380)</f>
        <v>838</v>
      </c>
    </row>
    <row r="381" spans="1:20" ht="11.25">
      <c r="A381" s="14" t="s">
        <v>160</v>
      </c>
      <c r="G381" s="4">
        <f aca="true" t="shared" si="11" ref="G381:M381">SUM(G380,G348,G317,G285,G254,G222,G190,G159,G127,G96,G64,G35)</f>
        <v>6</v>
      </c>
      <c r="H381" s="4">
        <f t="shared" si="11"/>
        <v>13</v>
      </c>
      <c r="I381" s="4">
        <f t="shared" si="11"/>
        <v>68</v>
      </c>
      <c r="J381" s="4">
        <f t="shared" si="11"/>
        <v>326</v>
      </c>
      <c r="K381" s="4">
        <f t="shared" si="11"/>
        <v>494</v>
      </c>
      <c r="L381" s="4">
        <f t="shared" si="11"/>
        <v>344</v>
      </c>
      <c r="M381" s="4">
        <f t="shared" si="11"/>
        <v>24</v>
      </c>
      <c r="S381" s="6">
        <f>SUM(G381:M381)</f>
        <v>1275</v>
      </c>
      <c r="T381" s="2" t="s">
        <v>161</v>
      </c>
    </row>
    <row r="382" ht="11.25">
      <c r="A382" s="16"/>
    </row>
    <row r="383" ht="11.25">
      <c r="A383" s="16"/>
    </row>
    <row r="384" ht="11.25">
      <c r="A384" s="16"/>
    </row>
    <row r="385" ht="11.25">
      <c r="A385" s="16"/>
    </row>
    <row r="386" ht="11.25">
      <c r="A386" s="16"/>
    </row>
    <row r="387" ht="11.25">
      <c r="A387" s="16"/>
    </row>
    <row r="388" ht="11.25">
      <c r="A388" s="16"/>
    </row>
    <row r="389" ht="11.25">
      <c r="A389" s="16"/>
    </row>
    <row r="390" spans="1:27" ht="11.25">
      <c r="A390" s="14"/>
      <c r="B390" s="8"/>
      <c r="C390" s="8"/>
      <c r="D390" s="8"/>
      <c r="E390" s="8"/>
      <c r="F390" s="8"/>
      <c r="G390" s="4"/>
      <c r="H390" s="4"/>
      <c r="I390" s="4"/>
      <c r="J390" s="4"/>
      <c r="K390" s="4"/>
      <c r="L390" s="4"/>
      <c r="M390" s="4"/>
      <c r="N390" s="4"/>
      <c r="S390" s="4"/>
      <c r="T390" s="2"/>
      <c r="V390" s="2"/>
      <c r="W390" s="4"/>
      <c r="X390" s="2"/>
      <c r="Y390" s="4"/>
      <c r="Z390" s="2"/>
      <c r="AA390" s="4"/>
    </row>
    <row r="391" spans="1:22" ht="11.25">
      <c r="A391" s="14"/>
      <c r="G391" s="4"/>
      <c r="H391" s="4"/>
      <c r="I391" s="4"/>
      <c r="J391" s="4"/>
      <c r="K391" s="4"/>
      <c r="L391" s="4"/>
      <c r="M391" s="4"/>
      <c r="N391" s="4"/>
      <c r="S391" s="4"/>
      <c r="T391" s="2"/>
      <c r="U391" s="2"/>
      <c r="V391" s="2"/>
    </row>
    <row r="392" ht="11.25">
      <c r="A392" s="16"/>
    </row>
    <row r="393" ht="11.25">
      <c r="A393" s="16"/>
    </row>
    <row r="394" ht="11.25">
      <c r="A394" s="16"/>
    </row>
    <row r="395" ht="11.25">
      <c r="A395" s="16"/>
    </row>
    <row r="396" ht="11.25">
      <c r="A396" s="16"/>
    </row>
    <row r="397" ht="11.25">
      <c r="A397" s="16"/>
    </row>
    <row r="398" ht="11.25">
      <c r="A398" s="16"/>
    </row>
    <row r="399" ht="11.25">
      <c r="A399" s="16"/>
    </row>
    <row r="400" ht="11.25">
      <c r="A400" s="16"/>
    </row>
    <row r="401" ht="11.25">
      <c r="A401" s="16"/>
    </row>
    <row r="402" ht="11.25">
      <c r="A402" s="16"/>
    </row>
    <row r="403" ht="11.25">
      <c r="A403" s="16"/>
    </row>
    <row r="404" ht="11.25">
      <c r="A404" s="16"/>
    </row>
    <row r="405" ht="11.25">
      <c r="A405" s="16"/>
    </row>
    <row r="406" ht="11.25">
      <c r="A406" s="16"/>
    </row>
    <row r="407" ht="11.25">
      <c r="A407" s="16"/>
    </row>
    <row r="408" ht="11.25">
      <c r="A408" s="16"/>
    </row>
    <row r="409" ht="11.25">
      <c r="A409" s="16"/>
    </row>
    <row r="410" ht="11.25">
      <c r="A410" s="16"/>
    </row>
    <row r="411" ht="11.25">
      <c r="A411" s="16"/>
    </row>
    <row r="412" ht="11.25">
      <c r="A412" s="16"/>
    </row>
    <row r="413" ht="11.25">
      <c r="A413" s="16"/>
    </row>
    <row r="414" ht="11.25">
      <c r="A414" s="16"/>
    </row>
  </sheetData>
  <mergeCells count="3">
    <mergeCell ref="S2:Z2"/>
    <mergeCell ref="O2:Q2"/>
    <mergeCell ref="A1:N1"/>
  </mergeCells>
  <printOptions gridLines="1"/>
  <pageMargins left="0.75" right="0.75" top="1" bottom="1" header="0.5" footer="0.5"/>
  <pageSetup fitToHeight="2" horizontalDpi="600" verticalDpi="600" orientation="landscape" scale="6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user</cp:lastModifiedBy>
  <cp:lastPrinted>2005-03-11T20:47:39Z</cp:lastPrinted>
  <dcterms:created xsi:type="dcterms:W3CDTF">2004-07-26T18:53:33Z</dcterms:created>
  <dcterms:modified xsi:type="dcterms:W3CDTF">2007-03-09T22:21:10Z</dcterms:modified>
  <cp:category/>
  <cp:version/>
  <cp:contentType/>
  <cp:contentStatus/>
</cp:coreProperties>
</file>