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Steel00" sheetId="1" r:id="rId1"/>
    <sheet name="Cut00" sheetId="2" r:id="rId2"/>
    <sheet name="Wcoho00" sheetId="3" r:id="rId3"/>
    <sheet name="Hcoho00" sheetId="4" r:id="rId4"/>
  </sheets>
  <definedNames>
    <definedName name="_xlnm.Print_Area" localSheetId="1">'Cut00'!$A$1:$AH$29</definedName>
    <definedName name="_xlnm.Print_Area" localSheetId="3">'Hcoho00'!$A$1:$AH$29</definedName>
    <definedName name="_xlnm.Print_Area" localSheetId="0">'Steel00'!$A$1:$AH$36</definedName>
    <definedName name="_xlnm.Print_Area" localSheetId="2">'Wcoho00'!$A$1:$AH$30</definedName>
  </definedNames>
  <calcPr fullCalcOnLoad="1"/>
</workbook>
</file>

<file path=xl/sharedStrings.xml><?xml version="1.0" encoding="utf-8"?>
<sst xmlns="http://schemas.openxmlformats.org/spreadsheetml/2006/main" count="362" uniqueCount="90">
  <si>
    <t>Steelhead Smolt Estimate Worksheet</t>
  </si>
  <si>
    <t>Number</t>
  </si>
  <si>
    <t>Recovery Period</t>
  </si>
  <si>
    <t>Week #</t>
  </si>
  <si>
    <t>Marked</t>
  </si>
  <si>
    <t>Marks</t>
  </si>
  <si>
    <t>Mark Period</t>
  </si>
  <si>
    <t>check</t>
  </si>
  <si>
    <t>Recaps</t>
  </si>
  <si>
    <t>Catch</t>
  </si>
  <si>
    <t>Pooled</t>
  </si>
  <si>
    <t>Pop Est</t>
  </si>
  <si>
    <t>Cutthroat Smolt Estimate Worksheet</t>
  </si>
  <si>
    <t>Wild Coho Smolt Estimate Worksheet</t>
  </si>
  <si>
    <t>Hatchery Coho Smolt Estimate Worksheet</t>
  </si>
  <si>
    <t>LP</t>
  </si>
  <si>
    <t>RP</t>
  </si>
  <si>
    <t>A</t>
  </si>
  <si>
    <t>Apr10-16</t>
  </si>
  <si>
    <t>Apr3-9</t>
  </si>
  <si>
    <t>Trap Eff</t>
  </si>
  <si>
    <t>Comments</t>
  </si>
  <si>
    <t>Apr17-23</t>
  </si>
  <si>
    <t>Apr24-30</t>
  </si>
  <si>
    <t>May8-14</t>
  </si>
  <si>
    <t>Alcian Blue</t>
  </si>
  <si>
    <t>May1-7</t>
  </si>
  <si>
    <t>Alcian Blue, Green &amp; Red</t>
  </si>
  <si>
    <t>5/1-4 Alcian Blue, 5/5 Green, 5/6 Red</t>
  </si>
  <si>
    <t>Alcian Blue, &amp; Red</t>
  </si>
  <si>
    <t>Alcian Blue, Purple, Green &amp; Red</t>
  </si>
  <si>
    <t>May15-21</t>
  </si>
  <si>
    <t>Red</t>
  </si>
  <si>
    <t>May22-28</t>
  </si>
  <si>
    <t>Orange &amp; Green</t>
  </si>
  <si>
    <t>May29-4</t>
  </si>
  <si>
    <t>Jun5-11</t>
  </si>
  <si>
    <t>Green</t>
  </si>
  <si>
    <t>Jun12-18</t>
  </si>
  <si>
    <t>Jun19-25</t>
  </si>
  <si>
    <t>3/28 Moved trap up 3'</t>
  </si>
  <si>
    <t>4/3 &amp; 4/9 Moved trap up</t>
  </si>
  <si>
    <t>4/18 PJ not working well</t>
  </si>
  <si>
    <t>5/16 &amp; 5/21 Alcian Blue, 5/15 Purple &amp; Green, 5/17-18 &amp; 5/20 Green, 5/19 Red - 5/20 moved trap up</t>
  </si>
  <si>
    <t>6/22 Log in cone</t>
  </si>
  <si>
    <t>6/27 No more fish marked or CWT per Dan</t>
  </si>
  <si>
    <t>Mark Color</t>
  </si>
  <si>
    <t>Apr4-10</t>
  </si>
  <si>
    <t>Apr11-17</t>
  </si>
  <si>
    <t>Apr18-24</t>
  </si>
  <si>
    <t>Apr25-1</t>
  </si>
  <si>
    <t>May2-8</t>
  </si>
  <si>
    <t>May9-15</t>
  </si>
  <si>
    <t>May16-22</t>
  </si>
  <si>
    <t>May23-29</t>
  </si>
  <si>
    <t>Jun6-12</t>
  </si>
  <si>
    <t>May30-5</t>
  </si>
  <si>
    <t>Jun13-19</t>
  </si>
  <si>
    <t>Jun20-26</t>
  </si>
  <si>
    <t>Mar19-2</t>
  </si>
  <si>
    <t>Jun26-Aug10</t>
  </si>
  <si>
    <t>Jun27-Aug11</t>
  </si>
  <si>
    <t>Maiden Catch</t>
  </si>
  <si>
    <t>Mar17-2</t>
  </si>
  <si>
    <t>Mar15-2</t>
  </si>
  <si>
    <t>Maiden Count</t>
  </si>
  <si>
    <t>Mar16-2</t>
  </si>
  <si>
    <t>Mar17-3</t>
  </si>
  <si>
    <t>Mar16-3</t>
  </si>
  <si>
    <t>Mar18-3</t>
  </si>
  <si>
    <t>Mar20-3</t>
  </si>
  <si>
    <t>Jun26-Jul20</t>
  </si>
  <si>
    <t>Jun27-Jul21</t>
  </si>
  <si>
    <t>Mark Retention Test</t>
  </si>
  <si>
    <t>Date</t>
  </si>
  <si>
    <t>Species</t>
  </si>
  <si>
    <t>PJ</t>
  </si>
  <si>
    <t>WT</t>
  </si>
  <si>
    <t>After 24 hrs</t>
  </si>
  <si>
    <t>4/10 fish were marked with LP/A and released at Roselious Bridge</t>
  </si>
  <si>
    <t>coho</t>
  </si>
  <si>
    <t>yes</t>
  </si>
  <si>
    <t>all marks retained</t>
  </si>
  <si>
    <t>22 both PJ and CWT</t>
  </si>
  <si>
    <t>2 no PJ</t>
  </si>
  <si>
    <t>5/9 Alcian Blue, 5/8, 5/10,5/13-14 Red - 5/10 cone up for 4 hours &amp; moved trap down 6'  5/11 &amp; 5/12 Mark 4 not working - no tagging</t>
  </si>
  <si>
    <t>5/30 log in cone, 6/4 Green &amp; Mark 4 not working</t>
  </si>
  <si>
    <t>25 of 26 tags retained, 1 mort</t>
  </si>
  <si>
    <t xml:space="preserve">** Have catch numbers through 8/10, included them in the maiden counts and matched the dates up for Mark Period and Recovery Period, but stopped marking and tagging on 6/27.  </t>
  </si>
  <si>
    <t>As well as in March, numbers of fish caught before started marking fish are recorded in Maiden Counts and Mark Period and Recovery Period dates match.**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</si>
</sst>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6"/>
  <sheetViews>
    <sheetView zoomScale="75" zoomScaleNormal="75" workbookViewId="0" topLeftCell="M1">
      <selection activeCell="X20" sqref="X20"/>
    </sheetView>
  </sheetViews>
  <sheetFormatPr defaultColWidth="9.140625" defaultRowHeight="12.75"/>
  <cols>
    <col min="2" max="2" width="7.7109375" style="0" customWidth="1"/>
    <col min="3" max="3" width="22.7109375" style="0" bestFit="1" customWidth="1"/>
    <col min="5" max="5" width="11.140625" style="0" bestFit="1" customWidth="1"/>
    <col min="20" max="20" width="11.7109375" style="0" bestFit="1" customWidth="1"/>
  </cols>
  <sheetData>
    <row r="2" ht="12.75">
      <c r="A2" t="s">
        <v>0</v>
      </c>
    </row>
    <row r="5" spans="7:22" ht="12.75">
      <c r="G5" t="s">
        <v>70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t="s">
        <v>54</v>
      </c>
      <c r="P5" t="s">
        <v>56</v>
      </c>
      <c r="Q5" t="s">
        <v>55</v>
      </c>
      <c r="R5" t="s">
        <v>57</v>
      </c>
      <c r="S5" t="s">
        <v>58</v>
      </c>
      <c r="T5" s="1" t="s">
        <v>61</v>
      </c>
      <c r="U5" t="s">
        <v>20</v>
      </c>
      <c r="V5" t="s">
        <v>21</v>
      </c>
    </row>
    <row r="6" spans="2:22" ht="12.75">
      <c r="B6" t="s">
        <v>15</v>
      </c>
      <c r="C6" t="s">
        <v>25</v>
      </c>
      <c r="D6">
        <v>1</v>
      </c>
      <c r="E6" t="s">
        <v>59</v>
      </c>
      <c r="F6">
        <v>2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f aca="true" t="shared" si="0" ref="U6:U16">+SUM(G6:T6)/F6</f>
        <v>0.5</v>
      </c>
      <c r="V6" t="s">
        <v>40</v>
      </c>
    </row>
    <row r="7" spans="2:22" ht="12.75">
      <c r="B7" t="s">
        <v>16</v>
      </c>
      <c r="C7" t="s">
        <v>25</v>
      </c>
      <c r="D7">
        <v>2</v>
      </c>
      <c r="E7" t="s">
        <v>19</v>
      </c>
      <c r="F7">
        <v>13</v>
      </c>
      <c r="G7">
        <v>0</v>
      </c>
      <c r="H7">
        <v>3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f t="shared" si="0"/>
        <v>0.3076923076923077</v>
      </c>
      <c r="V7" t="s">
        <v>41</v>
      </c>
    </row>
    <row r="8" spans="2:22" ht="12.75">
      <c r="B8" t="s">
        <v>17</v>
      </c>
      <c r="C8" t="s">
        <v>25</v>
      </c>
      <c r="D8">
        <v>3</v>
      </c>
      <c r="E8" t="s">
        <v>18</v>
      </c>
      <c r="F8">
        <v>130</v>
      </c>
      <c r="G8">
        <v>0</v>
      </c>
      <c r="H8">
        <v>0</v>
      </c>
      <c r="I8">
        <v>27</v>
      </c>
      <c r="J8">
        <v>6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f t="shared" si="0"/>
        <v>0.25384615384615383</v>
      </c>
      <c r="V8" t="s">
        <v>79</v>
      </c>
    </row>
    <row r="9" spans="2:22" ht="12.75">
      <c r="B9" t="s">
        <v>15</v>
      </c>
      <c r="C9" t="s">
        <v>25</v>
      </c>
      <c r="D9">
        <v>4</v>
      </c>
      <c r="E9" t="s">
        <v>22</v>
      </c>
      <c r="F9">
        <v>127</v>
      </c>
      <c r="G9">
        <v>0</v>
      </c>
      <c r="H9">
        <v>0</v>
      </c>
      <c r="I9">
        <v>0</v>
      </c>
      <c r="J9">
        <v>21</v>
      </c>
      <c r="K9">
        <v>9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f t="shared" si="0"/>
        <v>0.2440944881889764</v>
      </c>
      <c r="V9" t="s">
        <v>42</v>
      </c>
    </row>
    <row r="10" spans="2:21" ht="12.75">
      <c r="B10" t="s">
        <v>16</v>
      </c>
      <c r="C10" t="s">
        <v>25</v>
      </c>
      <c r="D10">
        <v>5</v>
      </c>
      <c r="E10" t="s">
        <v>23</v>
      </c>
      <c r="F10">
        <v>241</v>
      </c>
      <c r="G10">
        <v>0</v>
      </c>
      <c r="H10">
        <v>0</v>
      </c>
      <c r="I10">
        <v>0</v>
      </c>
      <c r="J10">
        <v>0</v>
      </c>
      <c r="K10">
        <v>77</v>
      </c>
      <c r="L10">
        <v>3</v>
      </c>
      <c r="M10">
        <v>2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f t="shared" si="0"/>
        <v>0.34024896265560167</v>
      </c>
    </row>
    <row r="11" spans="2:22" ht="12.75">
      <c r="B11" t="s">
        <v>17</v>
      </c>
      <c r="C11" t="s">
        <v>27</v>
      </c>
      <c r="D11">
        <v>6</v>
      </c>
      <c r="E11" t="s">
        <v>26</v>
      </c>
      <c r="F11">
        <v>213</v>
      </c>
      <c r="G11">
        <v>0</v>
      </c>
      <c r="H11">
        <v>0</v>
      </c>
      <c r="I11">
        <v>0</v>
      </c>
      <c r="J11">
        <v>0</v>
      </c>
      <c r="K11">
        <v>0</v>
      </c>
      <c r="L11">
        <v>61</v>
      </c>
      <c r="M11">
        <v>7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f t="shared" si="0"/>
        <v>0.3192488262910798</v>
      </c>
      <c r="V11" t="s">
        <v>28</v>
      </c>
    </row>
    <row r="12" spans="2:22" ht="12.75">
      <c r="B12" t="s">
        <v>15</v>
      </c>
      <c r="C12" t="s">
        <v>29</v>
      </c>
      <c r="D12">
        <v>7</v>
      </c>
      <c r="E12" s="1" t="s">
        <v>24</v>
      </c>
      <c r="F12">
        <v>102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20</v>
      </c>
      <c r="N12">
        <v>6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f t="shared" si="0"/>
        <v>0.2549019607843137</v>
      </c>
      <c r="V12" t="s">
        <v>85</v>
      </c>
    </row>
    <row r="13" spans="2:22" ht="12.75">
      <c r="B13" t="s">
        <v>16</v>
      </c>
      <c r="C13" t="s">
        <v>30</v>
      </c>
      <c r="D13">
        <v>8</v>
      </c>
      <c r="E13" t="s">
        <v>31</v>
      </c>
      <c r="F13">
        <v>38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14</v>
      </c>
      <c r="O13">
        <v>1</v>
      </c>
      <c r="P13">
        <v>1</v>
      </c>
      <c r="Q13">
        <v>0</v>
      </c>
      <c r="R13">
        <v>0</v>
      </c>
      <c r="S13">
        <v>0</v>
      </c>
      <c r="T13">
        <v>0</v>
      </c>
      <c r="U13">
        <f t="shared" si="0"/>
        <v>0.42105263157894735</v>
      </c>
      <c r="V13" t="s">
        <v>43</v>
      </c>
    </row>
    <row r="14" spans="2:21" ht="12.75">
      <c r="B14" t="s">
        <v>17</v>
      </c>
      <c r="C14" t="s">
        <v>32</v>
      </c>
      <c r="D14">
        <v>9</v>
      </c>
      <c r="E14" t="s">
        <v>33</v>
      </c>
      <c r="F14">
        <v>21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</v>
      </c>
      <c r="P14">
        <v>1</v>
      </c>
      <c r="Q14">
        <v>0</v>
      </c>
      <c r="R14">
        <v>0</v>
      </c>
      <c r="S14">
        <v>0</v>
      </c>
      <c r="T14">
        <v>0</v>
      </c>
      <c r="U14">
        <f t="shared" si="0"/>
        <v>0.42857142857142855</v>
      </c>
    </row>
    <row r="15" spans="2:22" ht="12.75">
      <c r="B15" t="s">
        <v>15</v>
      </c>
      <c r="C15" t="s">
        <v>34</v>
      </c>
      <c r="D15">
        <v>10</v>
      </c>
      <c r="E15" t="s">
        <v>35</v>
      </c>
      <c r="F15">
        <v>3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2</v>
      </c>
      <c r="Q15">
        <v>0</v>
      </c>
      <c r="R15">
        <v>0</v>
      </c>
      <c r="S15">
        <v>0</v>
      </c>
      <c r="T15">
        <v>0</v>
      </c>
      <c r="U15">
        <f t="shared" si="0"/>
        <v>0.6666666666666666</v>
      </c>
      <c r="V15" t="s">
        <v>86</v>
      </c>
    </row>
    <row r="16" spans="2:21" ht="12.75">
      <c r="B16" t="s">
        <v>16</v>
      </c>
      <c r="C16" t="s">
        <v>32</v>
      </c>
      <c r="D16">
        <v>11</v>
      </c>
      <c r="E16" t="s">
        <v>36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f t="shared" si="0"/>
        <v>0</v>
      </c>
    </row>
    <row r="17" spans="2:21" ht="12.75">
      <c r="B17" t="s">
        <v>17</v>
      </c>
      <c r="C17" t="s">
        <v>37</v>
      </c>
      <c r="D17">
        <v>12</v>
      </c>
      <c r="E17" t="s">
        <v>38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2:22" ht="12.75">
      <c r="B18" t="s">
        <v>15</v>
      </c>
      <c r="C18" t="s">
        <v>32</v>
      </c>
      <c r="D18">
        <v>13</v>
      </c>
      <c r="E18" t="s">
        <v>39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 t="s">
        <v>44</v>
      </c>
    </row>
    <row r="19" spans="2:22" ht="12.75">
      <c r="B19" t="s">
        <v>16</v>
      </c>
      <c r="C19" t="s">
        <v>37</v>
      </c>
      <c r="D19">
        <v>14</v>
      </c>
      <c r="E19" s="1" t="s">
        <v>60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 t="s">
        <v>45</v>
      </c>
    </row>
    <row r="20" spans="7:24" ht="12.75">
      <c r="G20">
        <v>6</v>
      </c>
      <c r="H20">
        <v>13</v>
      </c>
      <c r="I20">
        <v>142</v>
      </c>
      <c r="J20">
        <v>141</v>
      </c>
      <c r="K20">
        <v>247</v>
      </c>
      <c r="L20">
        <v>220</v>
      </c>
      <c r="M20">
        <v>108</v>
      </c>
      <c r="N20">
        <v>39</v>
      </c>
      <c r="O20">
        <v>22</v>
      </c>
      <c r="P20">
        <v>4</v>
      </c>
      <c r="Q20">
        <v>1</v>
      </c>
      <c r="R20">
        <v>0</v>
      </c>
      <c r="S20">
        <v>0</v>
      </c>
      <c r="T20">
        <v>9</v>
      </c>
      <c r="V20" t="s">
        <v>62</v>
      </c>
      <c r="X20">
        <f>SUM(G20:T20)</f>
        <v>952</v>
      </c>
    </row>
    <row r="22" spans="6:7" ht="12.75">
      <c r="F22" t="s">
        <v>1</v>
      </c>
      <c r="G22" t="s">
        <v>2</v>
      </c>
    </row>
    <row r="23" spans="3:6" ht="12.75">
      <c r="C23" t="s">
        <v>46</v>
      </c>
      <c r="E23" t="s">
        <v>6</v>
      </c>
      <c r="F23" t="s">
        <v>4</v>
      </c>
    </row>
    <row r="24" spans="2:4" ht="12.75">
      <c r="B24" t="s">
        <v>5</v>
      </c>
      <c r="D24" t="s">
        <v>3</v>
      </c>
    </row>
    <row r="26" ht="12.75">
      <c r="E26" s="3" t="s">
        <v>73</v>
      </c>
    </row>
    <row r="27" spans="1:10" ht="12.75">
      <c r="A27" t="s">
        <v>7</v>
      </c>
      <c r="B27" t="s">
        <v>5</v>
      </c>
      <c r="C27">
        <f>+SUM(F6:F19)</f>
        <v>891</v>
      </c>
      <c r="E27" s="4" t="s">
        <v>74</v>
      </c>
      <c r="F27" s="4" t="s">
        <v>75</v>
      </c>
      <c r="G27" s="4" t="s">
        <v>1</v>
      </c>
      <c r="H27" s="4" t="s">
        <v>76</v>
      </c>
      <c r="I27" s="4" t="s">
        <v>77</v>
      </c>
      <c r="J27" s="4" t="s">
        <v>78</v>
      </c>
    </row>
    <row r="28" spans="2:10" ht="12.75">
      <c r="B28" t="s">
        <v>8</v>
      </c>
      <c r="C28">
        <f>+SUM(G6:T19)</f>
        <v>272</v>
      </c>
      <c r="E28" s="1">
        <v>37370</v>
      </c>
      <c r="F28" t="s">
        <v>80</v>
      </c>
      <c r="G28">
        <v>25</v>
      </c>
      <c r="H28" t="s">
        <v>81</v>
      </c>
      <c r="I28" t="s">
        <v>81</v>
      </c>
      <c r="J28" t="s">
        <v>82</v>
      </c>
    </row>
    <row r="29" spans="2:10" ht="12.75">
      <c r="B29" t="s">
        <v>9</v>
      </c>
      <c r="C29">
        <f>+SUM(G20:T20)</f>
        <v>952</v>
      </c>
      <c r="E29" s="1">
        <v>37382</v>
      </c>
      <c r="F29" t="s">
        <v>80</v>
      </c>
      <c r="G29">
        <v>24</v>
      </c>
      <c r="H29" t="s">
        <v>81</v>
      </c>
      <c r="I29" t="s">
        <v>81</v>
      </c>
      <c r="J29" t="s">
        <v>83</v>
      </c>
    </row>
    <row r="30" spans="1:10" ht="12.75">
      <c r="A30" t="s">
        <v>10</v>
      </c>
      <c r="B30" t="s">
        <v>11</v>
      </c>
      <c r="C30" s="2">
        <f>+(C29+1)*(C27+1)/(C28+1)</f>
        <v>3113.831501831502</v>
      </c>
      <c r="E30" s="1"/>
      <c r="J30" t="s">
        <v>84</v>
      </c>
    </row>
    <row r="31" spans="5:10" ht="12.75">
      <c r="E31" s="1">
        <v>37396</v>
      </c>
      <c r="F31" t="s">
        <v>80</v>
      </c>
      <c r="G31">
        <v>24</v>
      </c>
      <c r="H31" t="s">
        <v>81</v>
      </c>
      <c r="I31" t="s">
        <v>81</v>
      </c>
      <c r="J31" t="s">
        <v>82</v>
      </c>
    </row>
    <row r="32" spans="5:10" ht="12.75">
      <c r="E32" s="1">
        <v>37407</v>
      </c>
      <c r="F32" t="s">
        <v>80</v>
      </c>
      <c r="G32">
        <v>10</v>
      </c>
      <c r="H32" t="s">
        <v>81</v>
      </c>
      <c r="I32" t="s">
        <v>81</v>
      </c>
      <c r="J32" t="s">
        <v>82</v>
      </c>
    </row>
    <row r="33" spans="5:10" ht="12.75">
      <c r="E33" s="1">
        <v>37413</v>
      </c>
      <c r="F33" t="s">
        <v>80</v>
      </c>
      <c r="G33">
        <v>26</v>
      </c>
      <c r="H33" t="s">
        <v>81</v>
      </c>
      <c r="I33" t="s">
        <v>81</v>
      </c>
      <c r="J33" t="s">
        <v>87</v>
      </c>
    </row>
    <row r="35" ht="12.75">
      <c r="A35" t="s">
        <v>88</v>
      </c>
    </row>
    <row r="36" ht="12.75">
      <c r="A36" t="s">
        <v>89</v>
      </c>
    </row>
  </sheetData>
  <printOptions gridLines="1"/>
  <pageMargins left="0.2" right="0.2" top="1" bottom="1" header="0.5" footer="0.5"/>
  <pageSetup horizontalDpi="600" verticalDpi="600" orientation="landscape" paperSize="5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9"/>
  <sheetViews>
    <sheetView zoomScale="75" zoomScaleNormal="75" workbookViewId="0" topLeftCell="L1">
      <selection activeCell="X20" sqref="X20"/>
    </sheetView>
  </sheetViews>
  <sheetFormatPr defaultColWidth="9.140625" defaultRowHeight="12.75"/>
  <cols>
    <col min="3" max="3" width="26.421875" style="0" customWidth="1"/>
    <col min="5" max="5" width="11.7109375" style="0" bestFit="1" customWidth="1"/>
    <col min="20" max="20" width="11.7109375" style="0" bestFit="1" customWidth="1"/>
  </cols>
  <sheetData>
    <row r="2" ht="12.75">
      <c r="A2" t="s">
        <v>12</v>
      </c>
    </row>
    <row r="5" spans="7:22" ht="12.75">
      <c r="G5" t="s">
        <v>69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t="s">
        <v>54</v>
      </c>
      <c r="P5" t="s">
        <v>56</v>
      </c>
      <c r="Q5" t="s">
        <v>55</v>
      </c>
      <c r="R5" t="s">
        <v>57</v>
      </c>
      <c r="S5" t="s">
        <v>58</v>
      </c>
      <c r="T5" s="1" t="s">
        <v>61</v>
      </c>
      <c r="U5" t="s">
        <v>20</v>
      </c>
      <c r="V5" t="s">
        <v>21</v>
      </c>
    </row>
    <row r="6" spans="2:22" ht="12.75">
      <c r="B6" t="s">
        <v>15</v>
      </c>
      <c r="C6" t="s">
        <v>25</v>
      </c>
      <c r="D6">
        <v>1</v>
      </c>
      <c r="E6" t="s">
        <v>63</v>
      </c>
      <c r="F6">
        <v>9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f aca="true" t="shared" si="0" ref="U6:U18">+SUM(G6:T6)/F6</f>
        <v>0.1111111111111111</v>
      </c>
      <c r="V6" t="s">
        <v>40</v>
      </c>
    </row>
    <row r="7" spans="2:22" ht="12.75">
      <c r="B7" t="s">
        <v>16</v>
      </c>
      <c r="C7" t="s">
        <v>25</v>
      </c>
      <c r="D7">
        <v>2</v>
      </c>
      <c r="E7" t="s">
        <v>19</v>
      </c>
      <c r="F7">
        <v>35</v>
      </c>
      <c r="G7">
        <v>0</v>
      </c>
      <c r="H7">
        <v>7</v>
      </c>
      <c r="I7">
        <v>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f t="shared" si="0"/>
        <v>0.2857142857142857</v>
      </c>
      <c r="V7" t="s">
        <v>41</v>
      </c>
    </row>
    <row r="8" spans="2:22" ht="12.75">
      <c r="B8" t="s">
        <v>17</v>
      </c>
      <c r="C8" t="s">
        <v>25</v>
      </c>
      <c r="D8">
        <v>3</v>
      </c>
      <c r="E8" t="s">
        <v>18</v>
      </c>
      <c r="F8">
        <v>57</v>
      </c>
      <c r="G8">
        <v>0</v>
      </c>
      <c r="H8">
        <v>0</v>
      </c>
      <c r="I8">
        <v>10</v>
      </c>
      <c r="J8">
        <v>6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f t="shared" si="0"/>
        <v>0.3333333333333333</v>
      </c>
      <c r="V8" t="s">
        <v>79</v>
      </c>
    </row>
    <row r="9" spans="2:22" ht="12.75">
      <c r="B9" t="s">
        <v>15</v>
      </c>
      <c r="C9" t="s">
        <v>25</v>
      </c>
      <c r="D9">
        <v>4</v>
      </c>
      <c r="E9" t="s">
        <v>22</v>
      </c>
      <c r="F9">
        <v>66</v>
      </c>
      <c r="G9">
        <v>0</v>
      </c>
      <c r="H9">
        <v>0</v>
      </c>
      <c r="I9">
        <v>0</v>
      </c>
      <c r="J9">
        <v>1</v>
      </c>
      <c r="K9">
        <v>10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f t="shared" si="0"/>
        <v>0.16666666666666666</v>
      </c>
      <c r="V9" t="s">
        <v>42</v>
      </c>
    </row>
    <row r="10" spans="2:21" ht="12.75">
      <c r="B10" t="s">
        <v>16</v>
      </c>
      <c r="C10" t="s">
        <v>25</v>
      </c>
      <c r="D10">
        <v>5</v>
      </c>
      <c r="E10" t="s">
        <v>23</v>
      </c>
      <c r="F10">
        <v>131</v>
      </c>
      <c r="G10">
        <v>0</v>
      </c>
      <c r="H10">
        <v>0</v>
      </c>
      <c r="I10">
        <v>0</v>
      </c>
      <c r="J10">
        <v>0</v>
      </c>
      <c r="K10">
        <v>35</v>
      </c>
      <c r="L10">
        <v>4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f t="shared" si="0"/>
        <v>0.29770992366412213</v>
      </c>
    </row>
    <row r="11" spans="2:22" ht="12.75">
      <c r="B11" t="s">
        <v>17</v>
      </c>
      <c r="C11" t="s">
        <v>27</v>
      </c>
      <c r="D11">
        <v>6</v>
      </c>
      <c r="E11" t="s">
        <v>26</v>
      </c>
      <c r="F11">
        <v>136</v>
      </c>
      <c r="G11">
        <v>0</v>
      </c>
      <c r="H11">
        <v>0</v>
      </c>
      <c r="I11">
        <v>0</v>
      </c>
      <c r="J11">
        <v>0</v>
      </c>
      <c r="K11">
        <v>0</v>
      </c>
      <c r="L11">
        <v>25</v>
      </c>
      <c r="M11">
        <v>9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f t="shared" si="0"/>
        <v>0.25</v>
      </c>
      <c r="V11" t="s">
        <v>28</v>
      </c>
    </row>
    <row r="12" spans="2:22" ht="12.75">
      <c r="B12" t="s">
        <v>15</v>
      </c>
      <c r="C12" t="s">
        <v>29</v>
      </c>
      <c r="D12">
        <v>7</v>
      </c>
      <c r="E12" s="1" t="s">
        <v>24</v>
      </c>
      <c r="F12">
        <v>73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9</v>
      </c>
      <c r="N12">
        <v>8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f t="shared" si="0"/>
        <v>0.2328767123287671</v>
      </c>
      <c r="V12" t="s">
        <v>85</v>
      </c>
    </row>
    <row r="13" spans="2:22" ht="12.75">
      <c r="B13" t="s">
        <v>16</v>
      </c>
      <c r="C13" t="s">
        <v>30</v>
      </c>
      <c r="D13">
        <v>8</v>
      </c>
      <c r="E13" t="s">
        <v>31</v>
      </c>
      <c r="F13">
        <v>69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18</v>
      </c>
      <c r="O13">
        <v>2</v>
      </c>
      <c r="P13">
        <v>2</v>
      </c>
      <c r="Q13">
        <v>0</v>
      </c>
      <c r="R13">
        <v>0</v>
      </c>
      <c r="S13">
        <v>0</v>
      </c>
      <c r="T13">
        <v>0</v>
      </c>
      <c r="U13">
        <f t="shared" si="0"/>
        <v>0.3188405797101449</v>
      </c>
      <c r="V13" t="s">
        <v>43</v>
      </c>
    </row>
    <row r="14" spans="2:21" ht="12.75">
      <c r="B14" t="s">
        <v>17</v>
      </c>
      <c r="C14" t="s">
        <v>32</v>
      </c>
      <c r="D14">
        <v>9</v>
      </c>
      <c r="E14" t="s">
        <v>33</v>
      </c>
      <c r="F14">
        <v>57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7</v>
      </c>
      <c r="P14">
        <v>5</v>
      </c>
      <c r="Q14">
        <v>2</v>
      </c>
      <c r="R14">
        <v>0</v>
      </c>
      <c r="S14">
        <v>0</v>
      </c>
      <c r="T14">
        <v>0</v>
      </c>
      <c r="U14">
        <f t="shared" si="0"/>
        <v>0.24561403508771928</v>
      </c>
    </row>
    <row r="15" spans="2:22" ht="12.75">
      <c r="B15" t="s">
        <v>15</v>
      </c>
      <c r="C15" t="s">
        <v>34</v>
      </c>
      <c r="D15">
        <v>10</v>
      </c>
      <c r="E15" t="s">
        <v>35</v>
      </c>
      <c r="F15">
        <v>24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5</v>
      </c>
      <c r="Q15">
        <v>1</v>
      </c>
      <c r="R15">
        <v>0</v>
      </c>
      <c r="S15">
        <v>0</v>
      </c>
      <c r="T15">
        <v>0</v>
      </c>
      <c r="U15">
        <f t="shared" si="0"/>
        <v>0.25</v>
      </c>
      <c r="V15" t="s">
        <v>86</v>
      </c>
    </row>
    <row r="16" spans="2:21" ht="12.75">
      <c r="B16" t="s">
        <v>16</v>
      </c>
      <c r="C16" t="s">
        <v>32</v>
      </c>
      <c r="D16">
        <v>11</v>
      </c>
      <c r="E16" t="s">
        <v>36</v>
      </c>
      <c r="F16">
        <v>23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7</v>
      </c>
      <c r="R16">
        <v>0</v>
      </c>
      <c r="S16">
        <v>0</v>
      </c>
      <c r="T16">
        <v>0</v>
      </c>
      <c r="U16">
        <f t="shared" si="0"/>
        <v>0.30434782608695654</v>
      </c>
    </row>
    <row r="17" spans="2:21" ht="12.75">
      <c r="B17" t="s">
        <v>17</v>
      </c>
      <c r="C17" t="s">
        <v>37</v>
      </c>
      <c r="D17">
        <v>12</v>
      </c>
      <c r="E17" t="s">
        <v>38</v>
      </c>
      <c r="F17">
        <v>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0</v>
      </c>
      <c r="U17">
        <f t="shared" si="0"/>
        <v>0.14285714285714285</v>
      </c>
    </row>
    <row r="18" spans="2:22" ht="12.75">
      <c r="B18" t="s">
        <v>15</v>
      </c>
      <c r="C18" t="s">
        <v>32</v>
      </c>
      <c r="D18">
        <v>13</v>
      </c>
      <c r="E18" t="s">
        <v>39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f t="shared" si="0"/>
        <v>0</v>
      </c>
      <c r="V18" t="s">
        <v>44</v>
      </c>
    </row>
    <row r="19" spans="2:22" ht="12.75">
      <c r="B19" t="s">
        <v>16</v>
      </c>
      <c r="C19" t="s">
        <v>37</v>
      </c>
      <c r="D19">
        <v>14</v>
      </c>
      <c r="E19" s="1" t="s">
        <v>60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 t="s">
        <v>45</v>
      </c>
    </row>
    <row r="20" spans="5:24" ht="12.75">
      <c r="E20" s="1"/>
      <c r="G20">
        <v>18</v>
      </c>
      <c r="H20">
        <v>35</v>
      </c>
      <c r="I20">
        <v>69</v>
      </c>
      <c r="J20">
        <v>72</v>
      </c>
      <c r="K20">
        <v>134</v>
      </c>
      <c r="L20">
        <v>136</v>
      </c>
      <c r="M20">
        <v>82</v>
      </c>
      <c r="N20">
        <v>69</v>
      </c>
      <c r="O20">
        <v>57</v>
      </c>
      <c r="P20">
        <v>27</v>
      </c>
      <c r="Q20">
        <v>23</v>
      </c>
      <c r="R20">
        <v>7</v>
      </c>
      <c r="S20">
        <v>1</v>
      </c>
      <c r="T20">
        <v>0</v>
      </c>
      <c r="V20" t="s">
        <v>62</v>
      </c>
      <c r="X20">
        <f>SUM(G20:T20)</f>
        <v>730</v>
      </c>
    </row>
    <row r="22" spans="6:7" ht="12.75">
      <c r="F22" t="s">
        <v>1</v>
      </c>
      <c r="G22" t="s">
        <v>2</v>
      </c>
    </row>
    <row r="23" spans="3:6" ht="12.75">
      <c r="C23" t="s">
        <v>46</v>
      </c>
      <c r="E23" t="s">
        <v>6</v>
      </c>
      <c r="F23" t="s">
        <v>4</v>
      </c>
    </row>
    <row r="24" spans="2:4" ht="12.75">
      <c r="B24" t="s">
        <v>5</v>
      </c>
      <c r="D24" t="s">
        <v>3</v>
      </c>
    </row>
    <row r="26" spans="1:3" ht="12.75">
      <c r="A26" t="s">
        <v>7</v>
      </c>
      <c r="B26" t="s">
        <v>5</v>
      </c>
      <c r="C26">
        <f>+SUM(F6:F19)</f>
        <v>688</v>
      </c>
    </row>
    <row r="27" spans="2:3" ht="12.75">
      <c r="B27" t="s">
        <v>8</v>
      </c>
      <c r="C27">
        <f>+SUM(G6:T19)</f>
        <v>181</v>
      </c>
    </row>
    <row r="28" spans="2:3" ht="12.75">
      <c r="B28" t="s">
        <v>9</v>
      </c>
      <c r="C28">
        <f>+SUM(G20:T20)</f>
        <v>730</v>
      </c>
    </row>
    <row r="29" spans="1:3" ht="12.75">
      <c r="A29" t="s">
        <v>10</v>
      </c>
      <c r="B29" t="s">
        <v>11</v>
      </c>
      <c r="C29" s="2">
        <f>+(C28+1)*(C26+1)/(C27+1)</f>
        <v>2767.3571428571427</v>
      </c>
    </row>
  </sheetData>
  <printOptions gridLines="1"/>
  <pageMargins left="0.2" right="0.22" top="1" bottom="1" header="0.5" footer="0.5"/>
  <pageSetup horizontalDpi="600" verticalDpi="600" orientation="landscape" paperSize="5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0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3" max="3" width="27.00390625" style="0" customWidth="1"/>
    <col min="5" max="5" width="11.7109375" style="0" bestFit="1" customWidth="1"/>
    <col min="20" max="20" width="11.7109375" style="0" bestFit="1" customWidth="1"/>
  </cols>
  <sheetData>
    <row r="2" ht="12.75">
      <c r="A2" t="s">
        <v>13</v>
      </c>
    </row>
    <row r="5" spans="7:22" ht="12.75">
      <c r="G5" t="s">
        <v>68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t="s">
        <v>54</v>
      </c>
      <c r="P5" t="s">
        <v>56</v>
      </c>
      <c r="Q5" t="s">
        <v>55</v>
      </c>
      <c r="R5" t="s">
        <v>57</v>
      </c>
      <c r="S5" t="s">
        <v>58</v>
      </c>
      <c r="T5" s="1" t="s">
        <v>61</v>
      </c>
      <c r="U5" t="s">
        <v>20</v>
      </c>
      <c r="V5" t="s">
        <v>21</v>
      </c>
    </row>
    <row r="6" spans="2:22" ht="12.75">
      <c r="B6" t="s">
        <v>15</v>
      </c>
      <c r="C6" t="s">
        <v>25</v>
      </c>
      <c r="D6">
        <v>1</v>
      </c>
      <c r="E6" t="s">
        <v>64</v>
      </c>
      <c r="F6">
        <v>21</v>
      </c>
      <c r="G6">
        <v>2</v>
      </c>
      <c r="H6">
        <v>1</v>
      </c>
      <c r="I6">
        <v>3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f aca="true" t="shared" si="0" ref="U6:U19">+SUM(G6:T6)/F6</f>
        <v>0.2857142857142857</v>
      </c>
      <c r="V6" t="s">
        <v>40</v>
      </c>
    </row>
    <row r="7" spans="2:22" ht="12.75">
      <c r="B7" t="s">
        <v>16</v>
      </c>
      <c r="C7" t="s">
        <v>25</v>
      </c>
      <c r="D7">
        <v>2</v>
      </c>
      <c r="E7" t="s">
        <v>19</v>
      </c>
      <c r="F7">
        <v>42</v>
      </c>
      <c r="G7">
        <v>0</v>
      </c>
      <c r="H7">
        <v>8</v>
      </c>
      <c r="I7">
        <v>6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f t="shared" si="0"/>
        <v>0.35714285714285715</v>
      </c>
      <c r="V7" t="s">
        <v>41</v>
      </c>
    </row>
    <row r="8" spans="2:22" ht="12.75">
      <c r="B8" t="s">
        <v>17</v>
      </c>
      <c r="C8" t="s">
        <v>25</v>
      </c>
      <c r="D8">
        <v>3</v>
      </c>
      <c r="E8" t="s">
        <v>18</v>
      </c>
      <c r="F8">
        <v>151</v>
      </c>
      <c r="G8">
        <v>0</v>
      </c>
      <c r="H8">
        <v>0</v>
      </c>
      <c r="I8">
        <v>30</v>
      </c>
      <c r="J8">
        <v>20</v>
      </c>
      <c r="K8">
        <v>9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f t="shared" si="0"/>
        <v>0.39072847682119205</v>
      </c>
      <c r="V8" t="s">
        <v>79</v>
      </c>
    </row>
    <row r="9" spans="2:22" ht="12.75">
      <c r="B9" t="s">
        <v>15</v>
      </c>
      <c r="C9" t="s">
        <v>25</v>
      </c>
      <c r="D9">
        <v>4</v>
      </c>
      <c r="E9" t="s">
        <v>22</v>
      </c>
      <c r="F9">
        <v>245</v>
      </c>
      <c r="G9">
        <v>0</v>
      </c>
      <c r="H9">
        <v>0</v>
      </c>
      <c r="I9">
        <v>0</v>
      </c>
      <c r="J9">
        <v>24</v>
      </c>
      <c r="K9">
        <v>41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f t="shared" si="0"/>
        <v>0.2653061224489796</v>
      </c>
      <c r="V9" t="s">
        <v>42</v>
      </c>
    </row>
    <row r="10" spans="2:21" ht="12.75">
      <c r="B10" t="s">
        <v>16</v>
      </c>
      <c r="C10" t="s">
        <v>25</v>
      </c>
      <c r="D10">
        <v>5</v>
      </c>
      <c r="E10" t="s">
        <v>23</v>
      </c>
      <c r="F10">
        <v>295</v>
      </c>
      <c r="G10">
        <v>0</v>
      </c>
      <c r="H10">
        <v>0</v>
      </c>
      <c r="I10">
        <v>0</v>
      </c>
      <c r="J10">
        <v>0</v>
      </c>
      <c r="K10">
        <v>80</v>
      </c>
      <c r="L10">
        <v>26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f t="shared" si="0"/>
        <v>0.36271186440677966</v>
      </c>
    </row>
    <row r="11" spans="2:22" ht="12.75">
      <c r="B11" t="s">
        <v>17</v>
      </c>
      <c r="C11" t="s">
        <v>27</v>
      </c>
      <c r="D11">
        <v>6</v>
      </c>
      <c r="E11" t="s">
        <v>26</v>
      </c>
      <c r="F11">
        <v>284</v>
      </c>
      <c r="G11">
        <v>0</v>
      </c>
      <c r="H11">
        <v>0</v>
      </c>
      <c r="I11">
        <v>0</v>
      </c>
      <c r="J11">
        <v>0</v>
      </c>
      <c r="K11">
        <v>0</v>
      </c>
      <c r="L11">
        <v>54</v>
      </c>
      <c r="M11">
        <v>33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f t="shared" si="0"/>
        <v>0.30633802816901406</v>
      </c>
      <c r="V11" t="s">
        <v>28</v>
      </c>
    </row>
    <row r="12" spans="2:22" ht="12.75">
      <c r="B12" t="s">
        <v>15</v>
      </c>
      <c r="C12" t="s">
        <v>29</v>
      </c>
      <c r="D12">
        <v>7</v>
      </c>
      <c r="E12" s="1" t="s">
        <v>24</v>
      </c>
      <c r="F12">
        <v>282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40</v>
      </c>
      <c r="N12">
        <v>37</v>
      </c>
      <c r="O12">
        <v>39</v>
      </c>
      <c r="P12">
        <v>0</v>
      </c>
      <c r="Q12">
        <v>0</v>
      </c>
      <c r="R12">
        <v>0</v>
      </c>
      <c r="S12">
        <v>0</v>
      </c>
      <c r="T12">
        <v>0</v>
      </c>
      <c r="U12">
        <f t="shared" si="0"/>
        <v>0.41134751773049644</v>
      </c>
      <c r="V12" t="s">
        <v>85</v>
      </c>
    </row>
    <row r="13" spans="2:22" ht="12.75">
      <c r="B13" t="s">
        <v>16</v>
      </c>
      <c r="C13" t="s">
        <v>30</v>
      </c>
      <c r="D13">
        <v>8</v>
      </c>
      <c r="E13" t="s">
        <v>31</v>
      </c>
      <c r="F13">
        <v>266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26</v>
      </c>
      <c r="O13">
        <v>16</v>
      </c>
      <c r="P13">
        <v>13</v>
      </c>
      <c r="Q13">
        <v>0</v>
      </c>
      <c r="R13">
        <v>0</v>
      </c>
      <c r="S13">
        <v>0</v>
      </c>
      <c r="T13">
        <v>0</v>
      </c>
      <c r="U13">
        <f t="shared" si="0"/>
        <v>0.20676691729323307</v>
      </c>
      <c r="V13" t="s">
        <v>43</v>
      </c>
    </row>
    <row r="14" spans="2:21" ht="12.75">
      <c r="B14" t="s">
        <v>17</v>
      </c>
      <c r="C14" t="s">
        <v>32</v>
      </c>
      <c r="D14">
        <v>9</v>
      </c>
      <c r="E14" t="s">
        <v>33</v>
      </c>
      <c r="F14">
        <v>263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48</v>
      </c>
      <c r="P14">
        <v>44</v>
      </c>
      <c r="Q14">
        <v>17</v>
      </c>
      <c r="R14">
        <v>0</v>
      </c>
      <c r="S14">
        <v>0</v>
      </c>
      <c r="T14">
        <v>0</v>
      </c>
      <c r="U14">
        <f t="shared" si="0"/>
        <v>0.4144486692015209</v>
      </c>
    </row>
    <row r="15" spans="2:22" ht="12.75">
      <c r="B15" t="s">
        <v>15</v>
      </c>
      <c r="C15" t="s">
        <v>34</v>
      </c>
      <c r="D15">
        <v>10</v>
      </c>
      <c r="E15" t="s">
        <v>35</v>
      </c>
      <c r="F15">
        <v>191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45</v>
      </c>
      <c r="Q15">
        <v>60</v>
      </c>
      <c r="R15">
        <v>2</v>
      </c>
      <c r="S15">
        <v>0</v>
      </c>
      <c r="T15">
        <v>0</v>
      </c>
      <c r="U15">
        <f t="shared" si="0"/>
        <v>0.5602094240837696</v>
      </c>
      <c r="V15" t="s">
        <v>86</v>
      </c>
    </row>
    <row r="16" spans="2:21" ht="12.75">
      <c r="B16" t="s">
        <v>16</v>
      </c>
      <c r="C16" t="s">
        <v>32</v>
      </c>
      <c r="D16">
        <v>11</v>
      </c>
      <c r="E16" t="s">
        <v>36</v>
      </c>
      <c r="F16">
        <v>257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96</v>
      </c>
      <c r="R16">
        <v>27</v>
      </c>
      <c r="S16">
        <v>6</v>
      </c>
      <c r="T16">
        <v>0</v>
      </c>
      <c r="U16">
        <f t="shared" si="0"/>
        <v>0.5019455252918288</v>
      </c>
    </row>
    <row r="17" spans="2:21" ht="12.75">
      <c r="B17" t="s">
        <v>17</v>
      </c>
      <c r="C17" t="s">
        <v>37</v>
      </c>
      <c r="D17">
        <v>12</v>
      </c>
      <c r="E17" t="s">
        <v>38</v>
      </c>
      <c r="F17">
        <v>126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23</v>
      </c>
      <c r="S17">
        <v>23</v>
      </c>
      <c r="T17">
        <v>6</v>
      </c>
      <c r="U17">
        <f t="shared" si="0"/>
        <v>0.4126984126984127</v>
      </c>
    </row>
    <row r="18" spans="2:22" ht="12.75">
      <c r="B18" t="s">
        <v>15</v>
      </c>
      <c r="C18" t="s">
        <v>32</v>
      </c>
      <c r="D18">
        <v>13</v>
      </c>
      <c r="E18" t="s">
        <v>39</v>
      </c>
      <c r="F18">
        <v>73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12</v>
      </c>
      <c r="T18">
        <v>19</v>
      </c>
      <c r="U18">
        <f t="shared" si="0"/>
        <v>0.4246575342465753</v>
      </c>
      <c r="V18" t="s">
        <v>44</v>
      </c>
    </row>
    <row r="19" spans="2:22" ht="12.75">
      <c r="B19" t="s">
        <v>16</v>
      </c>
      <c r="C19" t="s">
        <v>37</v>
      </c>
      <c r="D19">
        <v>14</v>
      </c>
      <c r="E19" s="1" t="s">
        <v>60</v>
      </c>
      <c r="F19">
        <v>17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9</v>
      </c>
      <c r="U19">
        <f t="shared" si="0"/>
        <v>0.5294117647058824</v>
      </c>
      <c r="V19" t="s">
        <v>45</v>
      </c>
    </row>
    <row r="20" spans="7:24" ht="12.75">
      <c r="G20">
        <v>70</v>
      </c>
      <c r="H20">
        <v>49</v>
      </c>
      <c r="I20">
        <v>200</v>
      </c>
      <c r="J20">
        <v>322</v>
      </c>
      <c r="K20">
        <v>1355</v>
      </c>
      <c r="L20">
        <v>1704</v>
      </c>
      <c r="M20">
        <v>1344</v>
      </c>
      <c r="N20">
        <v>595</v>
      </c>
      <c r="O20">
        <v>470</v>
      </c>
      <c r="P20">
        <v>299</v>
      </c>
      <c r="Q20">
        <v>328</v>
      </c>
      <c r="R20">
        <v>203</v>
      </c>
      <c r="S20">
        <v>74</v>
      </c>
      <c r="T20">
        <v>207</v>
      </c>
      <c r="V20" t="s">
        <v>65</v>
      </c>
      <c r="X20">
        <f>SUM(G20:T20)</f>
        <v>7220</v>
      </c>
    </row>
    <row r="22" spans="6:7" ht="12.75">
      <c r="F22" t="s">
        <v>1</v>
      </c>
      <c r="G22" t="s">
        <v>2</v>
      </c>
    </row>
    <row r="23" spans="2:6" ht="12.75">
      <c r="B23" t="s">
        <v>5</v>
      </c>
      <c r="D23" t="s">
        <v>3</v>
      </c>
      <c r="F23" t="s">
        <v>4</v>
      </c>
    </row>
    <row r="24" spans="3:5" ht="12.75">
      <c r="C24" t="s">
        <v>46</v>
      </c>
      <c r="E24" t="s">
        <v>6</v>
      </c>
    </row>
    <row r="27" spans="1:3" ht="12.75">
      <c r="A27" t="s">
        <v>7</v>
      </c>
      <c r="B27" t="s">
        <v>5</v>
      </c>
      <c r="C27">
        <f>+SUM(F6:F19)</f>
        <v>2513</v>
      </c>
    </row>
    <row r="28" spans="2:3" ht="12.75">
      <c r="B28" t="s">
        <v>8</v>
      </c>
      <c r="C28">
        <f>+SUM(G6:S19)</f>
        <v>913</v>
      </c>
    </row>
    <row r="29" spans="2:3" ht="12.75">
      <c r="B29" t="s">
        <v>9</v>
      </c>
      <c r="C29">
        <f>+SUM(G20:T20)</f>
        <v>7220</v>
      </c>
    </row>
    <row r="30" spans="1:3" ht="12.75">
      <c r="A30" t="s">
        <v>10</v>
      </c>
      <c r="B30" t="s">
        <v>11</v>
      </c>
      <c r="C30" s="2">
        <f>+(C29+1)*(C27+1)/(C28+1)</f>
        <v>19861.70021881838</v>
      </c>
    </row>
  </sheetData>
  <printOptions gridLines="1"/>
  <pageMargins left="0.2" right="0.2" top="1" bottom="1" header="0.5" footer="0.5"/>
  <pageSetup horizontalDpi="300" verticalDpi="300" orientation="landscape" paperSize="5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9"/>
  <sheetViews>
    <sheetView tabSelected="1" zoomScale="75" zoomScaleNormal="75" workbookViewId="0" topLeftCell="A1">
      <selection activeCell="A20" sqref="A20"/>
    </sheetView>
  </sheetViews>
  <sheetFormatPr defaultColWidth="9.140625" defaultRowHeight="12.75"/>
  <cols>
    <col min="3" max="3" width="26.57421875" style="0" customWidth="1"/>
    <col min="5" max="5" width="11.7109375" style="0" bestFit="1" customWidth="1"/>
    <col min="20" max="20" width="11.7109375" style="0" bestFit="1" customWidth="1"/>
  </cols>
  <sheetData>
    <row r="2" ht="12.75">
      <c r="A2" t="s">
        <v>14</v>
      </c>
    </row>
    <row r="5" spans="7:22" ht="12.75">
      <c r="G5" t="s">
        <v>67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t="s">
        <v>54</v>
      </c>
      <c r="P5" t="s">
        <v>56</v>
      </c>
      <c r="Q5" t="s">
        <v>55</v>
      </c>
      <c r="R5" t="s">
        <v>57</v>
      </c>
      <c r="S5" t="s">
        <v>58</v>
      </c>
      <c r="T5" s="1" t="s">
        <v>72</v>
      </c>
      <c r="U5" t="s">
        <v>20</v>
      </c>
      <c r="V5" t="s">
        <v>21</v>
      </c>
    </row>
    <row r="6" spans="2:22" ht="12.75">
      <c r="B6" t="s">
        <v>15</v>
      </c>
      <c r="C6" t="s">
        <v>25</v>
      </c>
      <c r="D6">
        <v>1</v>
      </c>
      <c r="E6" t="s">
        <v>66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">
        <v>40</v>
      </c>
    </row>
    <row r="7" spans="2:22" ht="12.75">
      <c r="B7" t="s">
        <v>16</v>
      </c>
      <c r="C7" t="s">
        <v>25</v>
      </c>
      <c r="D7">
        <v>2</v>
      </c>
      <c r="E7" t="s">
        <v>19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 t="s">
        <v>41</v>
      </c>
    </row>
    <row r="8" spans="2:22" ht="12.75">
      <c r="B8" t="s">
        <v>17</v>
      </c>
      <c r="C8" t="s">
        <v>25</v>
      </c>
      <c r="D8">
        <v>3</v>
      </c>
      <c r="E8" t="s">
        <v>18</v>
      </c>
      <c r="F8">
        <v>27</v>
      </c>
      <c r="G8">
        <v>0</v>
      </c>
      <c r="H8">
        <v>0</v>
      </c>
      <c r="I8">
        <v>4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f>+SUM(G8:T8)/F8</f>
        <v>0.18518518518518517</v>
      </c>
      <c r="V8" t="s">
        <v>79</v>
      </c>
    </row>
    <row r="9" spans="2:22" ht="12.75">
      <c r="B9" t="s">
        <v>15</v>
      </c>
      <c r="C9" t="s">
        <v>25</v>
      </c>
      <c r="D9">
        <v>4</v>
      </c>
      <c r="E9" t="s">
        <v>22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">
        <v>42</v>
      </c>
    </row>
    <row r="10" spans="2:21" ht="12.75">
      <c r="B10" t="s">
        <v>16</v>
      </c>
      <c r="C10" t="s">
        <v>25</v>
      </c>
      <c r="D10">
        <v>5</v>
      </c>
      <c r="E10" t="s">
        <v>23</v>
      </c>
      <c r="F10">
        <v>42</v>
      </c>
      <c r="G10">
        <v>0</v>
      </c>
      <c r="H10">
        <v>0</v>
      </c>
      <c r="I10">
        <v>0</v>
      </c>
      <c r="J10">
        <v>0</v>
      </c>
      <c r="K10">
        <v>6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f aca="true" t="shared" si="0" ref="U10:U16">+SUM(G10:T10)/F10</f>
        <v>0.14285714285714285</v>
      </c>
    </row>
    <row r="11" spans="2:22" ht="12.75">
      <c r="B11" t="s">
        <v>17</v>
      </c>
      <c r="C11" t="s">
        <v>27</v>
      </c>
      <c r="D11">
        <v>6</v>
      </c>
      <c r="E11" t="s">
        <v>26</v>
      </c>
      <c r="F11">
        <v>110</v>
      </c>
      <c r="G11">
        <v>0</v>
      </c>
      <c r="H11">
        <v>0</v>
      </c>
      <c r="I11">
        <v>0</v>
      </c>
      <c r="J11">
        <v>0</v>
      </c>
      <c r="K11">
        <v>0</v>
      </c>
      <c r="L11">
        <v>26</v>
      </c>
      <c r="M11">
        <v>8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f t="shared" si="0"/>
        <v>0.3090909090909091</v>
      </c>
      <c r="V11" t="s">
        <v>28</v>
      </c>
    </row>
    <row r="12" spans="2:22" ht="12.75">
      <c r="B12" t="s">
        <v>15</v>
      </c>
      <c r="C12" t="s">
        <v>29</v>
      </c>
      <c r="D12">
        <v>7</v>
      </c>
      <c r="E12" s="1" t="s">
        <v>24</v>
      </c>
      <c r="F12">
        <v>42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12</v>
      </c>
      <c r="N12">
        <v>2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f t="shared" si="0"/>
        <v>0.35714285714285715</v>
      </c>
      <c r="V12" t="s">
        <v>85</v>
      </c>
    </row>
    <row r="13" spans="2:22" ht="12.75">
      <c r="B13" t="s">
        <v>16</v>
      </c>
      <c r="C13" t="s">
        <v>30</v>
      </c>
      <c r="D13">
        <v>8</v>
      </c>
      <c r="E13" t="s">
        <v>31</v>
      </c>
      <c r="F13">
        <v>10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f t="shared" si="0"/>
        <v>0</v>
      </c>
      <c r="V13" t="s">
        <v>43</v>
      </c>
    </row>
    <row r="14" spans="2:21" ht="12.75">
      <c r="B14" t="s">
        <v>17</v>
      </c>
      <c r="C14" t="s">
        <v>32</v>
      </c>
      <c r="D14">
        <v>9</v>
      </c>
      <c r="E14" t="s">
        <v>33</v>
      </c>
      <c r="F14">
        <v>15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7</v>
      </c>
      <c r="P14">
        <v>0</v>
      </c>
      <c r="Q14">
        <v>1</v>
      </c>
      <c r="R14">
        <v>0</v>
      </c>
      <c r="S14">
        <v>0</v>
      </c>
      <c r="T14">
        <v>0</v>
      </c>
      <c r="U14">
        <f t="shared" si="0"/>
        <v>0.5333333333333333</v>
      </c>
    </row>
    <row r="15" spans="2:22" ht="12.75">
      <c r="B15" t="s">
        <v>15</v>
      </c>
      <c r="C15" t="s">
        <v>34</v>
      </c>
      <c r="D15">
        <v>10</v>
      </c>
      <c r="E15" t="s">
        <v>35</v>
      </c>
      <c r="F15">
        <v>3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2</v>
      </c>
      <c r="R15">
        <v>0</v>
      </c>
      <c r="S15">
        <v>0</v>
      </c>
      <c r="T15">
        <v>0</v>
      </c>
      <c r="U15">
        <f t="shared" si="0"/>
        <v>1</v>
      </c>
      <c r="V15" t="s">
        <v>86</v>
      </c>
    </row>
    <row r="16" spans="2:21" ht="12.75">
      <c r="B16" t="s">
        <v>16</v>
      </c>
      <c r="C16" t="s">
        <v>32</v>
      </c>
      <c r="D16">
        <v>11</v>
      </c>
      <c r="E16" t="s">
        <v>36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f t="shared" si="0"/>
        <v>0</v>
      </c>
    </row>
    <row r="17" spans="2:21" ht="12.75">
      <c r="B17" t="s">
        <v>17</v>
      </c>
      <c r="C17" t="s">
        <v>37</v>
      </c>
      <c r="D17">
        <v>12</v>
      </c>
      <c r="E17" t="s">
        <v>38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2:22" ht="12.75">
      <c r="B18" t="s">
        <v>15</v>
      </c>
      <c r="C18" t="s">
        <v>32</v>
      </c>
      <c r="D18">
        <v>13</v>
      </c>
      <c r="E18" t="s">
        <v>39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 t="s">
        <v>44</v>
      </c>
    </row>
    <row r="19" spans="2:22" ht="12.75">
      <c r="B19" t="s">
        <v>16</v>
      </c>
      <c r="C19" t="s">
        <v>37</v>
      </c>
      <c r="D19">
        <v>14</v>
      </c>
      <c r="E19" s="1" t="s">
        <v>71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 t="s">
        <v>45</v>
      </c>
    </row>
    <row r="20" spans="7:24" ht="12.75">
      <c r="G20">
        <v>8</v>
      </c>
      <c r="H20">
        <v>0</v>
      </c>
      <c r="I20">
        <v>409</v>
      </c>
      <c r="J20">
        <v>85</v>
      </c>
      <c r="K20">
        <v>695</v>
      </c>
      <c r="L20">
        <v>591</v>
      </c>
      <c r="M20">
        <v>737</v>
      </c>
      <c r="N20">
        <v>37</v>
      </c>
      <c r="O20">
        <v>51</v>
      </c>
      <c r="P20">
        <v>49</v>
      </c>
      <c r="Q20">
        <v>41</v>
      </c>
      <c r="R20">
        <v>37</v>
      </c>
      <c r="S20">
        <v>1</v>
      </c>
      <c r="T20">
        <v>59</v>
      </c>
      <c r="V20" t="s">
        <v>62</v>
      </c>
      <c r="X20">
        <f>SUM(G20:T20)</f>
        <v>2800</v>
      </c>
    </row>
    <row r="22" spans="2:7" ht="12.75">
      <c r="B22" t="s">
        <v>5</v>
      </c>
      <c r="D22" t="s">
        <v>3</v>
      </c>
      <c r="F22" t="s">
        <v>1</v>
      </c>
      <c r="G22" t="s">
        <v>2</v>
      </c>
    </row>
    <row r="23" spans="3:6" ht="12.75">
      <c r="C23" t="s">
        <v>46</v>
      </c>
      <c r="E23" t="s">
        <v>6</v>
      </c>
      <c r="F23" t="s">
        <v>4</v>
      </c>
    </row>
    <row r="26" spans="1:3" ht="12.75">
      <c r="A26" t="s">
        <v>7</v>
      </c>
      <c r="B26" t="s">
        <v>5</v>
      </c>
      <c r="C26">
        <f>+SUM(F6:F19)</f>
        <v>251</v>
      </c>
    </row>
    <row r="27" spans="2:3" ht="12.75">
      <c r="B27" t="s">
        <v>8</v>
      </c>
      <c r="C27">
        <f>+SUM(G6:T19)</f>
        <v>71</v>
      </c>
    </row>
    <row r="28" spans="2:3" ht="12.75">
      <c r="B28" t="s">
        <v>9</v>
      </c>
      <c r="C28">
        <f>+SUM(G20:T20)</f>
        <v>2800</v>
      </c>
    </row>
    <row r="29" spans="1:3" ht="12.75">
      <c r="A29" t="s">
        <v>10</v>
      </c>
      <c r="B29" t="s">
        <v>11</v>
      </c>
      <c r="C29" s="2">
        <f>+(C28+1)*(C26+1)/(C27+1)</f>
        <v>9803.5</v>
      </c>
    </row>
  </sheetData>
  <printOptions gridLines="1"/>
  <pageMargins left="0.2" right="0.2" top="1" bottom="1" header="0.5" footer="0.5"/>
  <pageSetup horizontalDpi="600" verticalDpi="600" orientation="landscape" paperSize="5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Woodard</dc:creator>
  <cp:keywords/>
  <dc:description/>
  <cp:lastModifiedBy>Bob Woodard</cp:lastModifiedBy>
  <cp:lastPrinted>2003-02-12T21:12:34Z</cp:lastPrinted>
  <dcterms:created xsi:type="dcterms:W3CDTF">2002-05-24T15:57:48Z</dcterms:created>
  <dcterms:modified xsi:type="dcterms:W3CDTF">2003-04-01T18:22:49Z</dcterms:modified>
  <cp:category/>
  <cp:version/>
  <cp:contentType/>
  <cp:contentStatus/>
</cp:coreProperties>
</file>