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345" activeTab="3"/>
  </bookViews>
  <sheets>
    <sheet name="Steel02" sheetId="1" r:id="rId1"/>
    <sheet name="Cutt02" sheetId="2" r:id="rId2"/>
    <sheet name="Wcoho02" sheetId="3" r:id="rId3"/>
    <sheet name="Hcoho02" sheetId="4" r:id="rId4"/>
  </sheets>
  <definedNames>
    <definedName name="_xlnm.Print_Area" localSheetId="1">'Cutt02'!$A$1:$AA$30</definedName>
    <definedName name="_xlnm.Print_Area" localSheetId="3">'Hcoho02'!$A$1:$Z$30</definedName>
    <definedName name="_xlnm.Print_Area" localSheetId="0">'Steel02'!$A$1:$AA$54</definedName>
    <definedName name="_xlnm.Print_Area" localSheetId="2">'Wcoho02'!$A$1:$AB$32</definedName>
  </definedNames>
  <calcPr fullCalcOnLoad="1"/>
</workbook>
</file>

<file path=xl/sharedStrings.xml><?xml version="1.0" encoding="utf-8"?>
<sst xmlns="http://schemas.openxmlformats.org/spreadsheetml/2006/main" count="337" uniqueCount="110">
  <si>
    <t>Steelhead Smolt Estimate Worksheet</t>
  </si>
  <si>
    <t>Cutthroat Smolt Estimate Worksheet</t>
  </si>
  <si>
    <t>Wild Coho Smolt Estimate Worksheet</t>
  </si>
  <si>
    <t>Hatchey Coho Smolt Estimate Worksheet</t>
  </si>
  <si>
    <t>LP</t>
  </si>
  <si>
    <t>RP</t>
  </si>
  <si>
    <t>A</t>
  </si>
  <si>
    <t>RP/C  &amp; RP</t>
  </si>
  <si>
    <t>Marks</t>
  </si>
  <si>
    <t>Week #</t>
  </si>
  <si>
    <t>Mark Period</t>
  </si>
  <si>
    <t>Mar26-31</t>
  </si>
  <si>
    <t>Apr1-7</t>
  </si>
  <si>
    <t>Apr8-15</t>
  </si>
  <si>
    <t>Apr16-21</t>
  </si>
  <si>
    <t>Apr22-28</t>
  </si>
  <si>
    <t>Apr29-5</t>
  </si>
  <si>
    <t>May6-</t>
  </si>
  <si>
    <t>May7-12</t>
  </si>
  <si>
    <t>May13-19</t>
  </si>
  <si>
    <t>May20-26</t>
  </si>
  <si>
    <t>May27-2</t>
  </si>
  <si>
    <t>June3-9</t>
  </si>
  <si>
    <t>June10-16</t>
  </si>
  <si>
    <t>June17-23</t>
  </si>
  <si>
    <t>June24-29</t>
  </si>
  <si>
    <t>Number</t>
  </si>
  <si>
    <t>Marked</t>
  </si>
  <si>
    <t>Recovery Period</t>
  </si>
  <si>
    <t>Mar27-1</t>
  </si>
  <si>
    <t>Apr2-8</t>
  </si>
  <si>
    <t>Apr9-16</t>
  </si>
  <si>
    <t>Apr17-22</t>
  </si>
  <si>
    <t>Apr23-29</t>
  </si>
  <si>
    <t>Apr30-6</t>
  </si>
  <si>
    <t>May7-</t>
  </si>
  <si>
    <t>May8-13</t>
  </si>
  <si>
    <t>May14-20</t>
  </si>
  <si>
    <t>May21-27</t>
  </si>
  <si>
    <t>May28-3</t>
  </si>
  <si>
    <t>June4-10</t>
  </si>
  <si>
    <t>June11-17</t>
  </si>
  <si>
    <t>June18-24</t>
  </si>
  <si>
    <t>June25-30</t>
  </si>
  <si>
    <t>Trap Eff</t>
  </si>
  <si>
    <t>Comments on trap movement</t>
  </si>
  <si>
    <t>Maiden Catch</t>
  </si>
  <si>
    <t>4/19 moved trap up 8 feet</t>
  </si>
  <si>
    <t>4/23 moved trap up 8 feet - 4/28 moved trap up 8 feet</t>
  </si>
  <si>
    <t>5/15 Log in cone</t>
  </si>
  <si>
    <t>4/14-4/15 pulled cone - high water, debris</t>
  </si>
  <si>
    <t>6/5 Moved trap up 1 foot</t>
  </si>
  <si>
    <t>6/15 moved trap down 2-4 feet</t>
  </si>
  <si>
    <t>check</t>
  </si>
  <si>
    <t>Recaps</t>
  </si>
  <si>
    <t>Catch</t>
  </si>
  <si>
    <t>Pooled</t>
  </si>
  <si>
    <t>Pop Est</t>
  </si>
  <si>
    <t>Mark (Panjet, CWT)Retention Test</t>
  </si>
  <si>
    <t>date</t>
  </si>
  <si>
    <t>Species</t>
  </si>
  <si>
    <t>marked</t>
  </si>
  <si>
    <t>checked</t>
  </si>
  <si>
    <t>Mortalities</t>
  </si>
  <si>
    <t>Steelhead</t>
  </si>
  <si>
    <t>Cutthroat</t>
  </si>
  <si>
    <t>Coho</t>
  </si>
  <si>
    <t># marked - PJ</t>
  </si>
  <si>
    <t># CWT'd</t>
  </si>
  <si>
    <t># Good Marks after 24 hrs</t>
  </si>
  <si>
    <t>PJ</t>
  </si>
  <si>
    <t>CWT</t>
  </si>
  <si>
    <t>Coho *</t>
  </si>
  <si>
    <t>*Hatchery coho already had CWT, all still had CWT when checked next day</t>
  </si>
  <si>
    <t>LP/LV</t>
  </si>
  <si>
    <t>RP/RV</t>
  </si>
  <si>
    <t>LP/A/C; RP/LV; LV/RV/C; LP/RV</t>
  </si>
  <si>
    <t>LP/RP</t>
  </si>
  <si>
    <t>RP/LV</t>
  </si>
  <si>
    <t>Apr22-23</t>
  </si>
  <si>
    <t>Apr24-28</t>
  </si>
  <si>
    <t>May6-12</t>
  </si>
  <si>
    <t>Apr23-24</t>
  </si>
  <si>
    <t>Apr25-29</t>
  </si>
  <si>
    <t>May7-13</t>
  </si>
  <si>
    <t>Comments on Trap movement</t>
  </si>
  <si>
    <t>**</t>
  </si>
  <si>
    <t>RP **</t>
  </si>
  <si>
    <t>LP **</t>
  </si>
  <si>
    <t xml:space="preserve">** - These rows and columns with asterisks are combined totals with </t>
  </si>
  <si>
    <t xml:space="preserve">hatchery and wild coho, since there was no way to separate the two by recaptures. </t>
  </si>
  <si>
    <t>##</t>
  </si>
  <si>
    <t>## - During the middle of the week, is when they started marking hatchery coho with a</t>
  </si>
  <si>
    <t>different mark, so the week was continued counted for only wild coho.</t>
  </si>
  <si>
    <t>Fish escaped only 5 fish found the next day</t>
  </si>
  <si>
    <t>Fish escaped only 4 fish found the next day</t>
  </si>
  <si>
    <t>Fish escaped only 9 fish found the next day</t>
  </si>
  <si>
    <t>ML Darroch Estimates:</t>
  </si>
  <si>
    <t>(1176 - std error)</t>
  </si>
  <si>
    <t>95% CI</t>
  </si>
  <si>
    <t>^(32697, 37306)</t>
  </si>
  <si>
    <t>(406 - std error)</t>
  </si>
  <si>
    <t>^(3471, 5063)</t>
  </si>
  <si>
    <t>ML Darroch Estimates</t>
  </si>
  <si>
    <t>(578 std error)</t>
  </si>
  <si>
    <t>^(5420, 7685)</t>
  </si>
  <si>
    <t>ML Darroch Estimate</t>
  </si>
  <si>
    <t>(236 std error)</t>
  </si>
  <si>
    <t xml:space="preserve">95% CI </t>
  </si>
  <si>
    <t>^(2227, 3152)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</si>
</sst>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">
    <font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">
    <xf numFmtId="0" fontId="0" fillId="0" borderId="0" xfId="0" applyAlignment="1">
      <alignment/>
    </xf>
    <xf numFmtId="1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2" borderId="0" xfId="0" applyFill="1" applyAlignment="1">
      <alignment/>
    </xf>
    <xf numFmtId="3" fontId="0" fillId="2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X54"/>
  <sheetViews>
    <sheetView zoomScale="50" zoomScaleNormal="50" workbookViewId="0" topLeftCell="A1">
      <selection activeCell="X21" sqref="X21"/>
    </sheetView>
  </sheetViews>
  <sheetFormatPr defaultColWidth="9.140625" defaultRowHeight="12.75"/>
  <cols>
    <col min="2" max="2" width="10.140625" style="0" customWidth="1"/>
    <col min="4" max="4" width="12.140625" style="0" customWidth="1"/>
  </cols>
  <sheetData>
    <row r="2" ht="12.75">
      <c r="A2" t="s">
        <v>0</v>
      </c>
    </row>
    <row r="4" spans="6:22" ht="12.75">
      <c r="F4" t="s">
        <v>29</v>
      </c>
      <c r="G4" t="s">
        <v>30</v>
      </c>
      <c r="H4" t="s">
        <v>31</v>
      </c>
      <c r="I4" t="s">
        <v>32</v>
      </c>
      <c r="J4" t="s">
        <v>33</v>
      </c>
      <c r="K4" t="s">
        <v>34</v>
      </c>
      <c r="L4" t="s">
        <v>35</v>
      </c>
      <c r="M4" t="s">
        <v>36</v>
      </c>
      <c r="N4" t="s">
        <v>37</v>
      </c>
      <c r="O4" t="s">
        <v>38</v>
      </c>
      <c r="P4" t="s">
        <v>39</v>
      </c>
      <c r="Q4" t="s">
        <v>40</v>
      </c>
      <c r="R4" t="s">
        <v>41</v>
      </c>
      <c r="S4" t="s">
        <v>42</v>
      </c>
      <c r="T4" t="s">
        <v>43</v>
      </c>
      <c r="U4" t="s">
        <v>44</v>
      </c>
      <c r="V4" t="s">
        <v>45</v>
      </c>
    </row>
    <row r="5" spans="2:21" ht="12.75">
      <c r="B5" t="s">
        <v>4</v>
      </c>
      <c r="C5">
        <v>1</v>
      </c>
      <c r="D5" t="s">
        <v>11</v>
      </c>
      <c r="E5">
        <v>4</v>
      </c>
      <c r="F5">
        <v>1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0</v>
      </c>
      <c r="Q5">
        <v>0</v>
      </c>
      <c r="R5">
        <v>0</v>
      </c>
      <c r="S5">
        <v>0</v>
      </c>
      <c r="T5">
        <v>0</v>
      </c>
      <c r="U5">
        <f aca="true" t="shared" si="0" ref="U5:U15">SUM(F5:T5)/E5</f>
        <v>0.25</v>
      </c>
    </row>
    <row r="6" spans="2:21" ht="12.75">
      <c r="B6" t="s">
        <v>5</v>
      </c>
      <c r="C6">
        <v>2</v>
      </c>
      <c r="D6" t="s">
        <v>12</v>
      </c>
      <c r="E6">
        <v>27</v>
      </c>
      <c r="F6">
        <v>0</v>
      </c>
      <c r="G6">
        <v>7</v>
      </c>
      <c r="H6">
        <v>1</v>
      </c>
      <c r="I6">
        <v>1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f t="shared" si="0"/>
        <v>0.3333333333333333</v>
      </c>
    </row>
    <row r="7" spans="2:22" ht="12.75">
      <c r="B7" t="s">
        <v>6</v>
      </c>
      <c r="C7">
        <v>3</v>
      </c>
      <c r="D7" t="s">
        <v>13</v>
      </c>
      <c r="E7">
        <v>70</v>
      </c>
      <c r="F7">
        <v>0</v>
      </c>
      <c r="G7">
        <v>0</v>
      </c>
      <c r="H7">
        <v>11</v>
      </c>
      <c r="I7">
        <v>0</v>
      </c>
      <c r="J7">
        <v>1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f t="shared" si="0"/>
        <v>0.17142857142857143</v>
      </c>
      <c r="V7" t="s">
        <v>50</v>
      </c>
    </row>
    <row r="8" spans="2:22" ht="12.75">
      <c r="B8" t="s">
        <v>4</v>
      </c>
      <c r="C8">
        <v>4</v>
      </c>
      <c r="D8" t="s">
        <v>14</v>
      </c>
      <c r="E8">
        <v>26</v>
      </c>
      <c r="F8">
        <v>0</v>
      </c>
      <c r="G8">
        <v>0</v>
      </c>
      <c r="H8">
        <v>0</v>
      </c>
      <c r="I8">
        <v>2</v>
      </c>
      <c r="J8">
        <v>2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si="0"/>
        <v>0.15384615384615385</v>
      </c>
      <c r="V8" t="s">
        <v>47</v>
      </c>
    </row>
    <row r="9" spans="2:22" ht="12.75">
      <c r="B9" t="s">
        <v>5</v>
      </c>
      <c r="C9">
        <v>5</v>
      </c>
      <c r="D9" t="s">
        <v>15</v>
      </c>
      <c r="E9">
        <v>71</v>
      </c>
      <c r="F9">
        <v>0</v>
      </c>
      <c r="G9">
        <v>0</v>
      </c>
      <c r="H9">
        <v>0</v>
      </c>
      <c r="I9">
        <v>0</v>
      </c>
      <c r="J9">
        <v>8</v>
      </c>
      <c r="K9">
        <v>8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si="0"/>
        <v>0.22535211267605634</v>
      </c>
      <c r="V9" s="1" t="s">
        <v>48</v>
      </c>
    </row>
    <row r="10" spans="2:21" ht="12.75">
      <c r="B10" t="s">
        <v>6</v>
      </c>
      <c r="C10">
        <v>6</v>
      </c>
      <c r="D10" t="s">
        <v>16</v>
      </c>
      <c r="E10">
        <v>189</v>
      </c>
      <c r="F10">
        <v>0</v>
      </c>
      <c r="G10">
        <v>0</v>
      </c>
      <c r="H10">
        <v>0</v>
      </c>
      <c r="I10">
        <v>0</v>
      </c>
      <c r="J10">
        <v>0</v>
      </c>
      <c r="K10">
        <v>44</v>
      </c>
      <c r="L10">
        <v>5</v>
      </c>
      <c r="M10">
        <v>19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f t="shared" si="0"/>
        <v>0.35978835978835977</v>
      </c>
    </row>
    <row r="11" spans="2:21" ht="12.75">
      <c r="B11" t="s">
        <v>7</v>
      </c>
      <c r="C11">
        <v>7</v>
      </c>
      <c r="D11" s="1" t="s">
        <v>17</v>
      </c>
      <c r="E11">
        <v>44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</v>
      </c>
      <c r="M11">
        <v>20</v>
      </c>
      <c r="N11">
        <v>1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0.5</v>
      </c>
    </row>
    <row r="12" spans="2:21" ht="12.75">
      <c r="B12" t="s">
        <v>4</v>
      </c>
      <c r="C12">
        <v>8</v>
      </c>
      <c r="D12" t="s">
        <v>18</v>
      </c>
      <c r="E12">
        <v>172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65</v>
      </c>
      <c r="N12">
        <v>13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0"/>
        <v>0.45348837209302323</v>
      </c>
    </row>
    <row r="13" spans="2:22" ht="12.75">
      <c r="B13" t="s">
        <v>5</v>
      </c>
      <c r="C13">
        <v>9</v>
      </c>
      <c r="D13" t="s">
        <v>19</v>
      </c>
      <c r="E13">
        <v>100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30</v>
      </c>
      <c r="O13">
        <v>4</v>
      </c>
      <c r="P13">
        <v>0</v>
      </c>
      <c r="Q13">
        <v>0</v>
      </c>
      <c r="R13">
        <v>0</v>
      </c>
      <c r="S13">
        <v>0</v>
      </c>
      <c r="T13">
        <v>0</v>
      </c>
      <c r="U13">
        <f t="shared" si="0"/>
        <v>0.34</v>
      </c>
      <c r="V13" t="s">
        <v>49</v>
      </c>
    </row>
    <row r="14" spans="2:21" ht="12.75">
      <c r="B14" t="s">
        <v>6</v>
      </c>
      <c r="C14">
        <v>10</v>
      </c>
      <c r="D14" t="s">
        <v>20</v>
      </c>
      <c r="E14">
        <v>22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0</v>
      </c>
      <c r="O14">
        <v>7</v>
      </c>
      <c r="P14">
        <v>1</v>
      </c>
      <c r="Q14">
        <v>0</v>
      </c>
      <c r="R14">
        <v>0</v>
      </c>
      <c r="S14">
        <v>0</v>
      </c>
      <c r="T14">
        <v>0</v>
      </c>
      <c r="U14">
        <f t="shared" si="0"/>
        <v>0.36363636363636365</v>
      </c>
    </row>
    <row r="15" spans="2:21" ht="12.75">
      <c r="B15" t="s">
        <v>4</v>
      </c>
      <c r="C15">
        <v>11</v>
      </c>
      <c r="D15" t="s">
        <v>21</v>
      </c>
      <c r="E15">
        <v>11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5</v>
      </c>
      <c r="Q15">
        <v>0</v>
      </c>
      <c r="R15">
        <v>0</v>
      </c>
      <c r="S15">
        <v>0</v>
      </c>
      <c r="T15">
        <v>0</v>
      </c>
      <c r="U15">
        <f t="shared" si="0"/>
        <v>0.45454545454545453</v>
      </c>
    </row>
    <row r="16" spans="2:22" ht="12.75">
      <c r="B16" t="s">
        <v>5</v>
      </c>
      <c r="C16">
        <v>12</v>
      </c>
      <c r="D16" t="s">
        <v>22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0</v>
      </c>
      <c r="S16">
        <v>0</v>
      </c>
      <c r="T16">
        <v>0</v>
      </c>
      <c r="U16">
        <v>0</v>
      </c>
      <c r="V16" t="s">
        <v>51</v>
      </c>
    </row>
    <row r="17" spans="2:22" ht="12.75">
      <c r="B17" t="s">
        <v>6</v>
      </c>
      <c r="C17">
        <v>13</v>
      </c>
      <c r="D17" t="s">
        <v>23</v>
      </c>
      <c r="E17">
        <v>1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0</v>
      </c>
      <c r="R17">
        <v>0</v>
      </c>
      <c r="S17">
        <v>0</v>
      </c>
      <c r="T17">
        <v>0</v>
      </c>
      <c r="U17">
        <f>SUM(F17:T17)/E17</f>
        <v>0</v>
      </c>
      <c r="V17" t="s">
        <v>52</v>
      </c>
    </row>
    <row r="18" spans="2:21" ht="12.75">
      <c r="B18" t="s">
        <v>4</v>
      </c>
      <c r="C18">
        <v>14</v>
      </c>
      <c r="D18" t="s">
        <v>24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0</v>
      </c>
      <c r="T18">
        <v>0</v>
      </c>
      <c r="U18">
        <v>0</v>
      </c>
    </row>
    <row r="19" spans="2:21" ht="12.75">
      <c r="B19" t="s">
        <v>5</v>
      </c>
      <c r="C19">
        <v>15</v>
      </c>
      <c r="D19" t="s">
        <v>25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0</v>
      </c>
    </row>
    <row r="20" spans="6:24" ht="12.75">
      <c r="F20">
        <v>6</v>
      </c>
      <c r="G20">
        <v>29</v>
      </c>
      <c r="H20">
        <v>78</v>
      </c>
      <c r="I20">
        <v>35</v>
      </c>
      <c r="J20">
        <v>76</v>
      </c>
      <c r="K20">
        <v>196</v>
      </c>
      <c r="L20">
        <v>44</v>
      </c>
      <c r="M20">
        <v>175</v>
      </c>
      <c r="N20">
        <v>103</v>
      </c>
      <c r="O20">
        <v>23</v>
      </c>
      <c r="P20">
        <v>11</v>
      </c>
      <c r="Q20">
        <v>0</v>
      </c>
      <c r="R20">
        <v>1</v>
      </c>
      <c r="S20">
        <v>0</v>
      </c>
      <c r="T20">
        <v>0</v>
      </c>
      <c r="V20" t="s">
        <v>46</v>
      </c>
      <c r="X20">
        <f>SUM(F20:T20)</f>
        <v>777</v>
      </c>
    </row>
    <row r="21" spans="5:6" ht="12.75">
      <c r="E21" t="s">
        <v>26</v>
      </c>
      <c r="F21" t="s">
        <v>28</v>
      </c>
    </row>
    <row r="22" spans="3:5" ht="12.75">
      <c r="C22" t="s">
        <v>9</v>
      </c>
      <c r="E22" t="s">
        <v>27</v>
      </c>
    </row>
    <row r="23" spans="2:4" ht="12.75">
      <c r="B23" t="s">
        <v>8</v>
      </c>
      <c r="D23" t="s">
        <v>10</v>
      </c>
    </row>
    <row r="26" spans="1:9" ht="12.75">
      <c r="A26" s="4" t="s">
        <v>106</v>
      </c>
      <c r="B26" s="4"/>
      <c r="C26" s="4"/>
      <c r="D26" s="4"/>
      <c r="G26" t="s">
        <v>53</v>
      </c>
      <c r="H26" t="s">
        <v>8</v>
      </c>
      <c r="I26">
        <f>SUM(E5:E19)</f>
        <v>737</v>
      </c>
    </row>
    <row r="27" spans="1:9" ht="12.75">
      <c r="A27" s="4"/>
      <c r="B27" s="4">
        <v>2690</v>
      </c>
      <c r="C27" s="4" t="s">
        <v>107</v>
      </c>
      <c r="D27" s="4"/>
      <c r="H27" t="s">
        <v>54</v>
      </c>
      <c r="I27">
        <f>SUM(F5:T19)</f>
        <v>257</v>
      </c>
    </row>
    <row r="28" spans="1:9" ht="12.75">
      <c r="A28" s="4" t="s">
        <v>108</v>
      </c>
      <c r="B28" s="4" t="s">
        <v>109</v>
      </c>
      <c r="C28" s="4"/>
      <c r="D28" s="4"/>
      <c r="H28" t="s">
        <v>55</v>
      </c>
      <c r="I28">
        <f>SUM(F20:T20)</f>
        <v>777</v>
      </c>
    </row>
    <row r="29" spans="7:9" ht="12.75">
      <c r="G29" t="s">
        <v>56</v>
      </c>
      <c r="H29" t="s">
        <v>57</v>
      </c>
      <c r="I29" s="2">
        <f>+(I28+1)*(I26+1)/(I27+1)</f>
        <v>2225.4418604651164</v>
      </c>
    </row>
    <row r="32" ht="12.75">
      <c r="A32" t="s">
        <v>58</v>
      </c>
    </row>
    <row r="33" spans="2:6" ht="12.75">
      <c r="B33" t="s">
        <v>59</v>
      </c>
      <c r="C33" t="s">
        <v>59</v>
      </c>
      <c r="F33" t="s">
        <v>69</v>
      </c>
    </row>
    <row r="34" spans="1:8" ht="12.75">
      <c r="A34" s="3" t="s">
        <v>60</v>
      </c>
      <c r="B34" s="3" t="s">
        <v>61</v>
      </c>
      <c r="C34" s="3" t="s">
        <v>62</v>
      </c>
      <c r="D34" s="3" t="s">
        <v>67</v>
      </c>
      <c r="E34" s="3" t="s">
        <v>68</v>
      </c>
      <c r="F34" s="3" t="s">
        <v>70</v>
      </c>
      <c r="G34" s="3" t="s">
        <v>71</v>
      </c>
      <c r="H34" s="3" t="s">
        <v>63</v>
      </c>
    </row>
    <row r="35" spans="1:8" ht="12.75">
      <c r="A35" t="s">
        <v>65</v>
      </c>
      <c r="B35" s="1">
        <v>37341</v>
      </c>
      <c r="C35" s="1">
        <v>37342</v>
      </c>
      <c r="D35">
        <v>3</v>
      </c>
      <c r="E35">
        <v>0</v>
      </c>
      <c r="F35">
        <v>3</v>
      </c>
      <c r="G35">
        <v>0</v>
      </c>
      <c r="H35">
        <v>0</v>
      </c>
    </row>
    <row r="36" spans="1:8" ht="12.75">
      <c r="A36" t="s">
        <v>64</v>
      </c>
      <c r="B36" s="1">
        <v>37341</v>
      </c>
      <c r="C36" s="1">
        <v>37342</v>
      </c>
      <c r="D36">
        <v>2</v>
      </c>
      <c r="E36">
        <v>0</v>
      </c>
      <c r="F36">
        <v>2</v>
      </c>
      <c r="G36">
        <v>0</v>
      </c>
      <c r="H36">
        <v>0</v>
      </c>
    </row>
    <row r="37" spans="1:8" ht="12.75">
      <c r="A37" t="s">
        <v>65</v>
      </c>
      <c r="B37" s="1">
        <v>37347</v>
      </c>
      <c r="C37" s="1">
        <v>37348</v>
      </c>
      <c r="D37">
        <v>5</v>
      </c>
      <c r="E37">
        <v>0</v>
      </c>
      <c r="F37">
        <v>5</v>
      </c>
      <c r="G37">
        <v>0</v>
      </c>
      <c r="H37">
        <v>0</v>
      </c>
    </row>
    <row r="38" spans="1:8" ht="12.75">
      <c r="A38" t="s">
        <v>64</v>
      </c>
      <c r="B38" s="1">
        <v>37347</v>
      </c>
      <c r="C38" s="1">
        <v>37348</v>
      </c>
      <c r="D38">
        <v>2</v>
      </c>
      <c r="E38">
        <v>0</v>
      </c>
      <c r="F38">
        <v>2</v>
      </c>
      <c r="G38">
        <v>0</v>
      </c>
      <c r="H38">
        <v>0</v>
      </c>
    </row>
    <row r="39" spans="1:8" ht="12.75">
      <c r="A39" t="s">
        <v>66</v>
      </c>
      <c r="B39" s="1">
        <v>37347</v>
      </c>
      <c r="C39" s="1">
        <v>37348</v>
      </c>
      <c r="D39">
        <v>3</v>
      </c>
      <c r="E39">
        <v>0</v>
      </c>
      <c r="F39">
        <v>3</v>
      </c>
      <c r="G39">
        <v>0</v>
      </c>
      <c r="H39">
        <v>0</v>
      </c>
    </row>
    <row r="40" spans="1:8" ht="12.75">
      <c r="A40" t="s">
        <v>66</v>
      </c>
      <c r="B40" s="1">
        <v>37354</v>
      </c>
      <c r="C40" s="1">
        <v>37355</v>
      </c>
      <c r="D40">
        <v>8</v>
      </c>
      <c r="E40">
        <v>6</v>
      </c>
      <c r="F40">
        <v>8</v>
      </c>
      <c r="G40">
        <v>6</v>
      </c>
      <c r="H40">
        <v>0</v>
      </c>
    </row>
    <row r="41" spans="1:8" ht="12.75">
      <c r="A41" t="s">
        <v>64</v>
      </c>
      <c r="B41" s="1">
        <v>37354</v>
      </c>
      <c r="C41" s="1">
        <v>37355</v>
      </c>
      <c r="D41">
        <v>2</v>
      </c>
      <c r="E41">
        <v>0</v>
      </c>
      <c r="F41">
        <v>2</v>
      </c>
      <c r="G41">
        <v>0</v>
      </c>
      <c r="H41">
        <v>0</v>
      </c>
    </row>
    <row r="42" spans="1:9" ht="12.75">
      <c r="A42" t="s">
        <v>66</v>
      </c>
      <c r="B42" s="1">
        <v>37362</v>
      </c>
      <c r="C42" s="1">
        <v>37363</v>
      </c>
      <c r="D42">
        <v>9</v>
      </c>
      <c r="E42">
        <v>9</v>
      </c>
      <c r="F42">
        <v>4</v>
      </c>
      <c r="G42">
        <v>4</v>
      </c>
      <c r="H42">
        <v>0</v>
      </c>
      <c r="I42" t="s">
        <v>95</v>
      </c>
    </row>
    <row r="43" spans="1:8" ht="12.75">
      <c r="A43" t="s">
        <v>64</v>
      </c>
      <c r="B43" s="1">
        <v>37362</v>
      </c>
      <c r="C43" s="1">
        <v>37363</v>
      </c>
      <c r="D43">
        <v>1</v>
      </c>
      <c r="E43">
        <v>0</v>
      </c>
      <c r="F43">
        <v>0</v>
      </c>
      <c r="G43">
        <v>0</v>
      </c>
      <c r="H43">
        <v>0</v>
      </c>
    </row>
    <row r="44" spans="1:10" ht="12.75">
      <c r="A44" t="s">
        <v>72</v>
      </c>
      <c r="B44" s="1">
        <v>37370</v>
      </c>
      <c r="C44" s="1">
        <v>37371</v>
      </c>
      <c r="D44">
        <v>6</v>
      </c>
      <c r="E44">
        <v>0</v>
      </c>
      <c r="F44">
        <v>6</v>
      </c>
      <c r="G44">
        <v>0</v>
      </c>
      <c r="H44">
        <v>0</v>
      </c>
      <c r="J44" t="s">
        <v>73</v>
      </c>
    </row>
    <row r="45" spans="1:8" ht="12.75">
      <c r="A45" t="s">
        <v>66</v>
      </c>
      <c r="B45" s="1">
        <v>37377</v>
      </c>
      <c r="C45" s="1">
        <v>37378</v>
      </c>
      <c r="D45">
        <v>5</v>
      </c>
      <c r="E45">
        <v>5</v>
      </c>
      <c r="F45">
        <v>5</v>
      </c>
      <c r="G45">
        <v>5</v>
      </c>
      <c r="H45">
        <v>0</v>
      </c>
    </row>
    <row r="46" spans="1:9" ht="12.75">
      <c r="A46" t="s">
        <v>72</v>
      </c>
      <c r="B46" s="1">
        <v>37377</v>
      </c>
      <c r="C46" s="1">
        <v>37378</v>
      </c>
      <c r="D46">
        <v>6</v>
      </c>
      <c r="E46">
        <v>0</v>
      </c>
      <c r="F46">
        <v>5</v>
      </c>
      <c r="G46">
        <v>0</v>
      </c>
      <c r="H46">
        <v>0</v>
      </c>
      <c r="I46" t="s">
        <v>94</v>
      </c>
    </row>
    <row r="47" spans="1:8" ht="12.75">
      <c r="A47" t="s">
        <v>66</v>
      </c>
      <c r="B47" s="1">
        <v>37382</v>
      </c>
      <c r="C47" s="1">
        <v>37383</v>
      </c>
      <c r="D47">
        <v>10</v>
      </c>
      <c r="E47">
        <v>10</v>
      </c>
      <c r="F47">
        <v>10</v>
      </c>
      <c r="G47">
        <v>10</v>
      </c>
      <c r="H47">
        <v>0</v>
      </c>
    </row>
    <row r="48" spans="1:8" ht="12.75">
      <c r="A48" t="s">
        <v>66</v>
      </c>
      <c r="B48" s="1">
        <v>37389</v>
      </c>
      <c r="C48" s="1">
        <v>37390</v>
      </c>
      <c r="D48">
        <v>10</v>
      </c>
      <c r="E48">
        <v>10</v>
      </c>
      <c r="F48">
        <v>10</v>
      </c>
      <c r="G48">
        <v>10</v>
      </c>
      <c r="H48">
        <v>0</v>
      </c>
    </row>
    <row r="49" spans="1:8" ht="12.75">
      <c r="A49" t="s">
        <v>66</v>
      </c>
      <c r="B49" s="1">
        <v>37396</v>
      </c>
      <c r="C49" s="1">
        <v>37397</v>
      </c>
      <c r="D49">
        <v>10</v>
      </c>
      <c r="E49">
        <v>10</v>
      </c>
      <c r="F49">
        <v>10</v>
      </c>
      <c r="G49">
        <v>10</v>
      </c>
      <c r="H49">
        <v>0</v>
      </c>
    </row>
    <row r="50" spans="1:8" ht="12.75">
      <c r="A50" t="s">
        <v>66</v>
      </c>
      <c r="B50" s="1">
        <v>37404</v>
      </c>
      <c r="C50" s="1">
        <v>37404</v>
      </c>
      <c r="D50">
        <v>10</v>
      </c>
      <c r="E50">
        <v>0</v>
      </c>
      <c r="F50">
        <v>10</v>
      </c>
      <c r="G50">
        <v>0</v>
      </c>
      <c r="H50">
        <v>0</v>
      </c>
    </row>
    <row r="51" spans="1:9" ht="12.75">
      <c r="A51" t="s">
        <v>66</v>
      </c>
      <c r="B51" s="1">
        <v>37410</v>
      </c>
      <c r="C51" s="1">
        <v>37411</v>
      </c>
      <c r="D51">
        <v>10</v>
      </c>
      <c r="E51">
        <v>10</v>
      </c>
      <c r="F51">
        <v>9</v>
      </c>
      <c r="G51">
        <v>9</v>
      </c>
      <c r="H51">
        <v>0</v>
      </c>
      <c r="I51" t="s">
        <v>96</v>
      </c>
    </row>
    <row r="52" spans="1:8" ht="12.75">
      <c r="A52" t="s">
        <v>66</v>
      </c>
      <c r="B52" s="1">
        <v>37417</v>
      </c>
      <c r="C52" s="1">
        <v>37418</v>
      </c>
      <c r="D52">
        <v>10</v>
      </c>
      <c r="E52">
        <v>10</v>
      </c>
      <c r="F52">
        <v>10</v>
      </c>
      <c r="G52">
        <v>10</v>
      </c>
      <c r="H52">
        <v>0</v>
      </c>
    </row>
    <row r="53" spans="1:8" ht="12.75">
      <c r="A53" t="s">
        <v>66</v>
      </c>
      <c r="B53" s="1">
        <v>37424</v>
      </c>
      <c r="C53" s="1">
        <v>37425</v>
      </c>
      <c r="D53">
        <v>10</v>
      </c>
      <c r="E53">
        <v>10</v>
      </c>
      <c r="F53">
        <v>10</v>
      </c>
      <c r="G53">
        <v>10</v>
      </c>
      <c r="H53">
        <v>0</v>
      </c>
    </row>
    <row r="54" spans="1:8" ht="12.75">
      <c r="A54" t="s">
        <v>66</v>
      </c>
      <c r="B54" s="1">
        <v>37434</v>
      </c>
      <c r="C54" s="1">
        <v>37435</v>
      </c>
      <c r="D54">
        <v>6</v>
      </c>
      <c r="E54">
        <v>0</v>
      </c>
      <c r="F54">
        <v>6</v>
      </c>
      <c r="G54">
        <v>0</v>
      </c>
      <c r="H54">
        <v>0</v>
      </c>
    </row>
  </sheetData>
  <printOptions gridLines="1"/>
  <pageMargins left="0" right="0" top="1" bottom="1" header="0.5" footer="0.5"/>
  <pageSetup horizontalDpi="300" verticalDpi="300" orientation="landscape" paperSize="5" scale="69" r:id="rId1"/>
  <rowBreaks count="1" manualBreakCount="1"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X38"/>
  <sheetViews>
    <sheetView zoomScale="75" zoomScaleNormal="75" workbookViewId="0" topLeftCell="A12">
      <selection activeCell="A22" sqref="A22"/>
    </sheetView>
  </sheetViews>
  <sheetFormatPr defaultColWidth="9.140625" defaultRowHeight="12.75"/>
  <cols>
    <col min="27" max="27" width="8.140625" style="0" customWidth="1"/>
  </cols>
  <sheetData>
    <row r="2" ht="12.75">
      <c r="A2" t="s">
        <v>1</v>
      </c>
    </row>
    <row r="5" spans="6:22" ht="12.75">
      <c r="F5" t="s">
        <v>29</v>
      </c>
      <c r="G5" t="s">
        <v>30</v>
      </c>
      <c r="H5" t="s">
        <v>31</v>
      </c>
      <c r="I5" t="s">
        <v>32</v>
      </c>
      <c r="J5" t="s">
        <v>33</v>
      </c>
      <c r="K5" t="s">
        <v>34</v>
      </c>
      <c r="L5" t="s">
        <v>35</v>
      </c>
      <c r="M5" t="s">
        <v>36</v>
      </c>
      <c r="N5" t="s">
        <v>37</v>
      </c>
      <c r="O5" t="s">
        <v>38</v>
      </c>
      <c r="P5" t="s">
        <v>39</v>
      </c>
      <c r="Q5" t="s">
        <v>40</v>
      </c>
      <c r="R5" t="s">
        <v>41</v>
      </c>
      <c r="S5" t="s">
        <v>42</v>
      </c>
      <c r="T5" t="s">
        <v>43</v>
      </c>
      <c r="U5" t="s">
        <v>44</v>
      </c>
      <c r="V5" t="s">
        <v>45</v>
      </c>
    </row>
    <row r="6" spans="2:21" ht="12.75">
      <c r="B6" t="s">
        <v>4</v>
      </c>
      <c r="C6">
        <v>1</v>
      </c>
      <c r="D6" t="s">
        <v>11</v>
      </c>
      <c r="E6">
        <v>13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f aca="true" t="shared" si="0" ref="U6:U19">+SUM(F6:T6)/E6</f>
        <v>0</v>
      </c>
    </row>
    <row r="7" spans="2:21" ht="12.75">
      <c r="B7" t="s">
        <v>5</v>
      </c>
      <c r="C7">
        <v>2</v>
      </c>
      <c r="D7" t="s">
        <v>12</v>
      </c>
      <c r="E7">
        <v>36</v>
      </c>
      <c r="F7">
        <v>0</v>
      </c>
      <c r="G7">
        <v>4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f t="shared" si="0"/>
        <v>0.1111111111111111</v>
      </c>
    </row>
    <row r="8" spans="2:22" ht="12.75">
      <c r="B8" t="s">
        <v>6</v>
      </c>
      <c r="C8">
        <v>3</v>
      </c>
      <c r="D8" t="s">
        <v>13</v>
      </c>
      <c r="E8">
        <v>65</v>
      </c>
      <c r="F8">
        <v>0</v>
      </c>
      <c r="G8">
        <v>0</v>
      </c>
      <c r="H8">
        <v>11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f t="shared" si="0"/>
        <v>0.16923076923076924</v>
      </c>
      <c r="V8" t="s">
        <v>50</v>
      </c>
    </row>
    <row r="9" spans="2:22" ht="12.75">
      <c r="B9" t="s">
        <v>4</v>
      </c>
      <c r="C9">
        <v>4</v>
      </c>
      <c r="D9" t="s">
        <v>14</v>
      </c>
      <c r="E9">
        <v>8</v>
      </c>
      <c r="F9">
        <v>0</v>
      </c>
      <c r="G9">
        <v>0</v>
      </c>
      <c r="H9">
        <v>0</v>
      </c>
      <c r="I9">
        <v>1</v>
      </c>
      <c r="J9">
        <v>1</v>
      </c>
      <c r="K9">
        <v>1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f t="shared" si="0"/>
        <v>0.375</v>
      </c>
      <c r="V9" t="s">
        <v>47</v>
      </c>
    </row>
    <row r="10" spans="2:22" ht="12.75">
      <c r="B10" t="s">
        <v>5</v>
      </c>
      <c r="C10">
        <v>5</v>
      </c>
      <c r="D10" t="s">
        <v>15</v>
      </c>
      <c r="E10">
        <v>36</v>
      </c>
      <c r="F10">
        <v>0</v>
      </c>
      <c r="G10">
        <v>0</v>
      </c>
      <c r="H10">
        <v>0</v>
      </c>
      <c r="I10">
        <v>0</v>
      </c>
      <c r="J10">
        <v>6</v>
      </c>
      <c r="K10">
        <v>2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f t="shared" si="0"/>
        <v>0.2222222222222222</v>
      </c>
      <c r="V10" s="1" t="s">
        <v>48</v>
      </c>
    </row>
    <row r="11" spans="2:21" ht="12.75">
      <c r="B11" t="s">
        <v>6</v>
      </c>
      <c r="C11">
        <v>6</v>
      </c>
      <c r="D11" t="s">
        <v>16</v>
      </c>
      <c r="E11">
        <v>139</v>
      </c>
      <c r="F11">
        <v>0</v>
      </c>
      <c r="G11">
        <v>0</v>
      </c>
      <c r="H11">
        <v>0</v>
      </c>
      <c r="I11">
        <v>0</v>
      </c>
      <c r="J11">
        <v>0</v>
      </c>
      <c r="K11">
        <v>30</v>
      </c>
      <c r="L11">
        <v>1</v>
      </c>
      <c r="M11">
        <v>11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f t="shared" si="0"/>
        <v>0.302158273381295</v>
      </c>
    </row>
    <row r="12" spans="2:21" ht="12.75">
      <c r="B12" t="s">
        <v>7</v>
      </c>
      <c r="C12">
        <v>7</v>
      </c>
      <c r="D12" s="1" t="s">
        <v>17</v>
      </c>
      <c r="E12">
        <v>23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2</v>
      </c>
      <c r="M12">
        <v>10</v>
      </c>
      <c r="N12">
        <v>1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f t="shared" si="0"/>
        <v>0.5652173913043478</v>
      </c>
    </row>
    <row r="13" spans="2:21" ht="12.75">
      <c r="B13" t="s">
        <v>4</v>
      </c>
      <c r="C13">
        <v>8</v>
      </c>
      <c r="D13" t="s">
        <v>18</v>
      </c>
      <c r="E13">
        <v>233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28</v>
      </c>
      <c r="N13">
        <v>34</v>
      </c>
      <c r="O13">
        <v>1</v>
      </c>
      <c r="P13">
        <v>0</v>
      </c>
      <c r="Q13">
        <v>0</v>
      </c>
      <c r="R13">
        <v>0</v>
      </c>
      <c r="S13">
        <v>0</v>
      </c>
      <c r="T13">
        <v>0</v>
      </c>
      <c r="U13">
        <f t="shared" si="0"/>
        <v>0.2703862660944206</v>
      </c>
    </row>
    <row r="14" spans="2:22" ht="12.75">
      <c r="B14" t="s">
        <v>5</v>
      </c>
      <c r="C14">
        <v>9</v>
      </c>
      <c r="D14" t="s">
        <v>19</v>
      </c>
      <c r="E14">
        <v>273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58</v>
      </c>
      <c r="O14">
        <v>24</v>
      </c>
      <c r="P14">
        <v>2</v>
      </c>
      <c r="Q14">
        <v>0</v>
      </c>
      <c r="R14">
        <v>0</v>
      </c>
      <c r="S14">
        <v>0</v>
      </c>
      <c r="T14">
        <v>0</v>
      </c>
      <c r="U14">
        <f t="shared" si="0"/>
        <v>0.3076923076923077</v>
      </c>
      <c r="V14" t="s">
        <v>49</v>
      </c>
    </row>
    <row r="15" spans="2:21" ht="12.75">
      <c r="B15" t="s">
        <v>6</v>
      </c>
      <c r="C15">
        <v>10</v>
      </c>
      <c r="D15" t="s">
        <v>20</v>
      </c>
      <c r="E15">
        <v>156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40</v>
      </c>
      <c r="P15">
        <v>17</v>
      </c>
      <c r="Q15">
        <v>0</v>
      </c>
      <c r="R15">
        <v>0</v>
      </c>
      <c r="S15">
        <v>0</v>
      </c>
      <c r="T15">
        <v>0</v>
      </c>
      <c r="U15">
        <f t="shared" si="0"/>
        <v>0.36538461538461536</v>
      </c>
    </row>
    <row r="16" spans="2:21" ht="12.75">
      <c r="B16" t="s">
        <v>4</v>
      </c>
      <c r="C16">
        <v>11</v>
      </c>
      <c r="D16" t="s">
        <v>21</v>
      </c>
      <c r="E16">
        <v>89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22</v>
      </c>
      <c r="Q16">
        <v>6</v>
      </c>
      <c r="R16">
        <v>0</v>
      </c>
      <c r="S16">
        <v>0</v>
      </c>
      <c r="T16">
        <v>0</v>
      </c>
      <c r="U16">
        <f t="shared" si="0"/>
        <v>0.3146067415730337</v>
      </c>
    </row>
    <row r="17" spans="2:22" ht="12.75">
      <c r="B17" t="s">
        <v>5</v>
      </c>
      <c r="C17">
        <v>12</v>
      </c>
      <c r="D17" t="s">
        <v>22</v>
      </c>
      <c r="E17">
        <v>20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3</v>
      </c>
      <c r="R17">
        <v>2</v>
      </c>
      <c r="S17">
        <v>0</v>
      </c>
      <c r="T17">
        <v>0</v>
      </c>
      <c r="U17">
        <f t="shared" si="0"/>
        <v>0.25</v>
      </c>
      <c r="V17" t="s">
        <v>51</v>
      </c>
    </row>
    <row r="18" spans="2:22" ht="12.75">
      <c r="B18" t="s">
        <v>6</v>
      </c>
      <c r="C18">
        <v>13</v>
      </c>
      <c r="D18" t="s">
        <v>23</v>
      </c>
      <c r="E18">
        <v>5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0</v>
      </c>
      <c r="S18">
        <v>2</v>
      </c>
      <c r="T18">
        <v>0</v>
      </c>
      <c r="U18">
        <f t="shared" si="0"/>
        <v>0.4</v>
      </c>
      <c r="V18" t="s">
        <v>52</v>
      </c>
    </row>
    <row r="19" spans="2:21" ht="12.75">
      <c r="B19" t="s">
        <v>4</v>
      </c>
      <c r="C19">
        <v>14</v>
      </c>
      <c r="D19" t="s">
        <v>24</v>
      </c>
      <c r="E19">
        <v>3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f t="shared" si="0"/>
        <v>0</v>
      </c>
    </row>
    <row r="20" spans="2:21" ht="12.75">
      <c r="B20" t="s">
        <v>5</v>
      </c>
      <c r="C20">
        <v>15</v>
      </c>
      <c r="D20" t="s">
        <v>25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</row>
    <row r="21" spans="6:24" ht="12.75">
      <c r="F21">
        <v>16</v>
      </c>
      <c r="G21">
        <v>41</v>
      </c>
      <c r="H21">
        <v>68</v>
      </c>
      <c r="I21">
        <v>13</v>
      </c>
      <c r="J21">
        <v>45</v>
      </c>
      <c r="K21">
        <v>141</v>
      </c>
      <c r="L21">
        <v>23</v>
      </c>
      <c r="M21">
        <v>238</v>
      </c>
      <c r="N21">
        <v>278</v>
      </c>
      <c r="O21">
        <v>158</v>
      </c>
      <c r="P21">
        <v>89</v>
      </c>
      <c r="Q21">
        <v>20</v>
      </c>
      <c r="R21">
        <v>5</v>
      </c>
      <c r="S21">
        <v>3</v>
      </c>
      <c r="T21">
        <v>0</v>
      </c>
      <c r="V21" t="s">
        <v>46</v>
      </c>
      <c r="X21">
        <f>SUM(F21:T21)</f>
        <v>1138</v>
      </c>
    </row>
    <row r="22" spans="5:6" ht="12.75">
      <c r="E22" t="s">
        <v>26</v>
      </c>
      <c r="F22" t="s">
        <v>28</v>
      </c>
    </row>
    <row r="23" spans="3:5" ht="12.75">
      <c r="C23" t="s">
        <v>9</v>
      </c>
      <c r="E23" t="s">
        <v>27</v>
      </c>
    </row>
    <row r="24" spans="2:4" ht="12.75">
      <c r="B24" t="s">
        <v>8</v>
      </c>
      <c r="D24" t="s">
        <v>10</v>
      </c>
    </row>
    <row r="28" spans="1:4" ht="12.75">
      <c r="A28" s="4" t="s">
        <v>97</v>
      </c>
      <c r="B28" s="4"/>
      <c r="C28" s="4"/>
      <c r="D28" s="4"/>
    </row>
    <row r="29" spans="1:4" ht="12.75">
      <c r="A29" s="4"/>
      <c r="B29" s="4">
        <v>4267</v>
      </c>
      <c r="C29" s="4" t="s">
        <v>101</v>
      </c>
      <c r="D29" s="4"/>
    </row>
    <row r="30" spans="1:4" ht="12.75">
      <c r="A30" s="4" t="s">
        <v>99</v>
      </c>
      <c r="B30" s="4" t="s">
        <v>102</v>
      </c>
      <c r="C30" s="4"/>
      <c r="D30" s="4"/>
    </row>
    <row r="35" spans="1:3" ht="12.75">
      <c r="A35" t="s">
        <v>53</v>
      </c>
      <c r="B35" t="s">
        <v>8</v>
      </c>
      <c r="C35">
        <f>+SUM(E6:E20)</f>
        <v>1099</v>
      </c>
    </row>
    <row r="36" spans="2:3" ht="12.75">
      <c r="B36" t="s">
        <v>54</v>
      </c>
      <c r="C36">
        <f>+SUM(F6:T20)</f>
        <v>320</v>
      </c>
    </row>
    <row r="37" spans="2:3" ht="12.75">
      <c r="B37" t="s">
        <v>55</v>
      </c>
      <c r="C37">
        <f>+SUM(F21:T21)</f>
        <v>1138</v>
      </c>
    </row>
    <row r="38" spans="1:3" ht="12.75">
      <c r="A38" t="s">
        <v>56</v>
      </c>
      <c r="B38" t="s">
        <v>57</v>
      </c>
      <c r="C38" s="2">
        <f>+(C37+1)*(C35+1)/(C36+1)</f>
        <v>3903.1152647975077</v>
      </c>
    </row>
  </sheetData>
  <printOptions gridLines="1"/>
  <pageMargins left="0.23" right="0.2" top="1" bottom="1" header="0.5" footer="0.5"/>
  <pageSetup horizontalDpi="600" verticalDpi="600" orientation="landscape" paperSize="5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Y38"/>
  <sheetViews>
    <sheetView zoomScale="75" zoomScaleNormal="75" workbookViewId="0" topLeftCell="A1">
      <selection activeCell="A5" sqref="A5"/>
    </sheetView>
  </sheetViews>
  <sheetFormatPr defaultColWidth="9.140625" defaultRowHeight="12.75"/>
  <cols>
    <col min="2" max="2" width="12.8515625" style="0" customWidth="1"/>
    <col min="4" max="4" width="11.140625" style="0" customWidth="1"/>
  </cols>
  <sheetData>
    <row r="2" ht="12.75">
      <c r="A2" t="s">
        <v>2</v>
      </c>
    </row>
    <row r="5" spans="6:23" ht="12.75">
      <c r="F5" t="s">
        <v>29</v>
      </c>
      <c r="G5" t="s">
        <v>30</v>
      </c>
      <c r="H5" t="s">
        <v>31</v>
      </c>
      <c r="I5" t="s">
        <v>32</v>
      </c>
      <c r="J5" t="s">
        <v>82</v>
      </c>
      <c r="K5" t="s">
        <v>83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2:22" ht="12.75">
      <c r="B6" t="s">
        <v>4</v>
      </c>
      <c r="C6">
        <v>1</v>
      </c>
      <c r="D6" t="s">
        <v>11</v>
      </c>
      <c r="E6">
        <v>6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v>0</v>
      </c>
      <c r="U6">
        <v>0</v>
      </c>
      <c r="V6">
        <f aca="true" t="shared" si="0" ref="V6:V21">+SUM(F6:U6)/E6</f>
        <v>0</v>
      </c>
    </row>
    <row r="7" spans="2:22" ht="12.75">
      <c r="B7" t="s">
        <v>5</v>
      </c>
      <c r="C7">
        <v>2</v>
      </c>
      <c r="D7" t="s">
        <v>12</v>
      </c>
      <c r="E7">
        <v>28</v>
      </c>
      <c r="F7">
        <v>0</v>
      </c>
      <c r="G7">
        <v>2</v>
      </c>
      <c r="H7">
        <v>3</v>
      </c>
      <c r="I7">
        <v>2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v>0</v>
      </c>
      <c r="U7">
        <v>0</v>
      </c>
      <c r="V7">
        <f t="shared" si="0"/>
        <v>0.25</v>
      </c>
    </row>
    <row r="8" spans="2:23" ht="12.75">
      <c r="B8" t="s">
        <v>6</v>
      </c>
      <c r="C8">
        <v>3</v>
      </c>
      <c r="D8" t="s">
        <v>13</v>
      </c>
      <c r="E8">
        <v>173</v>
      </c>
      <c r="F8">
        <v>0</v>
      </c>
      <c r="G8">
        <v>0</v>
      </c>
      <c r="H8">
        <v>10</v>
      </c>
      <c r="I8">
        <v>4</v>
      </c>
      <c r="J8">
        <v>3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v>0</v>
      </c>
      <c r="U8">
        <v>0</v>
      </c>
      <c r="V8">
        <f t="shared" si="0"/>
        <v>0.09826589595375723</v>
      </c>
      <c r="W8" t="s">
        <v>50</v>
      </c>
    </row>
    <row r="9" spans="1:23" ht="12.75">
      <c r="A9" t="s">
        <v>86</v>
      </c>
      <c r="B9" t="s">
        <v>4</v>
      </c>
      <c r="C9">
        <v>4</v>
      </c>
      <c r="D9" t="s">
        <v>14</v>
      </c>
      <c r="E9">
        <v>122</v>
      </c>
      <c r="F9">
        <v>0</v>
      </c>
      <c r="G9">
        <v>0</v>
      </c>
      <c r="H9">
        <v>0</v>
      </c>
      <c r="I9">
        <v>5</v>
      </c>
      <c r="J9">
        <v>0</v>
      </c>
      <c r="K9">
        <v>10</v>
      </c>
      <c r="L9">
        <v>7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v>0</v>
      </c>
      <c r="U9">
        <v>0</v>
      </c>
      <c r="V9">
        <f t="shared" si="0"/>
        <v>0.18032786885245902</v>
      </c>
      <c r="W9" t="s">
        <v>47</v>
      </c>
    </row>
    <row r="10" spans="1:23" ht="12.75">
      <c r="A10" t="s">
        <v>86</v>
      </c>
      <c r="B10" t="s">
        <v>5</v>
      </c>
      <c r="C10">
        <v>5</v>
      </c>
      <c r="D10" t="s">
        <v>79</v>
      </c>
      <c r="E10">
        <v>30</v>
      </c>
      <c r="F10">
        <v>0</v>
      </c>
      <c r="G10">
        <v>0</v>
      </c>
      <c r="H10">
        <v>0</v>
      </c>
      <c r="I10">
        <v>0</v>
      </c>
      <c r="J10">
        <v>1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</v>
      </c>
      <c r="U10">
        <v>0</v>
      </c>
      <c r="V10">
        <f t="shared" si="0"/>
        <v>0.03333333333333333</v>
      </c>
      <c r="W10" s="1" t="s">
        <v>48</v>
      </c>
    </row>
    <row r="11" spans="1:22" ht="12.75">
      <c r="A11" t="s">
        <v>91</v>
      </c>
      <c r="B11" t="s">
        <v>5</v>
      </c>
      <c r="C11">
        <v>5</v>
      </c>
      <c r="D11" t="s">
        <v>80</v>
      </c>
      <c r="E11">
        <v>152</v>
      </c>
      <c r="F11">
        <v>0</v>
      </c>
      <c r="G11">
        <v>0</v>
      </c>
      <c r="H11">
        <v>0</v>
      </c>
      <c r="I11">
        <v>0</v>
      </c>
      <c r="J11">
        <v>0</v>
      </c>
      <c r="K11">
        <v>29</v>
      </c>
      <c r="L11">
        <v>24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v>0</v>
      </c>
      <c r="U11">
        <v>0</v>
      </c>
      <c r="V11">
        <f t="shared" si="0"/>
        <v>0.34868421052631576</v>
      </c>
    </row>
    <row r="12" spans="2:22" ht="12.75">
      <c r="B12" t="s">
        <v>6</v>
      </c>
      <c r="C12">
        <v>6</v>
      </c>
      <c r="D12" t="s">
        <v>16</v>
      </c>
      <c r="E12">
        <v>280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39</v>
      </c>
      <c r="M12">
        <v>5</v>
      </c>
      <c r="N12">
        <v>35</v>
      </c>
      <c r="O12">
        <v>0</v>
      </c>
      <c r="P12">
        <v>0</v>
      </c>
      <c r="Q12">
        <v>0</v>
      </c>
      <c r="R12">
        <v>0</v>
      </c>
      <c r="S12">
        <v>0</v>
      </c>
      <c r="T12">
        <v>0</v>
      </c>
      <c r="U12">
        <v>0</v>
      </c>
      <c r="V12">
        <f t="shared" si="0"/>
        <v>0.28214285714285714</v>
      </c>
    </row>
    <row r="13" spans="2:22" ht="12.75">
      <c r="B13" t="s">
        <v>7</v>
      </c>
      <c r="C13">
        <v>7</v>
      </c>
      <c r="D13" s="1" t="s">
        <v>17</v>
      </c>
      <c r="E13">
        <v>45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3</v>
      </c>
      <c r="N13">
        <v>11</v>
      </c>
      <c r="O13">
        <v>2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f t="shared" si="0"/>
        <v>0.35555555555555557</v>
      </c>
    </row>
    <row r="14" spans="2:22" ht="12.75">
      <c r="B14" t="s">
        <v>4</v>
      </c>
      <c r="C14">
        <v>8</v>
      </c>
      <c r="D14" t="s">
        <v>18</v>
      </c>
      <c r="E14">
        <v>240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53</v>
      </c>
      <c r="O14">
        <v>55</v>
      </c>
      <c r="P14">
        <v>3</v>
      </c>
      <c r="Q14">
        <v>0</v>
      </c>
      <c r="R14">
        <v>0</v>
      </c>
      <c r="S14">
        <v>0</v>
      </c>
      <c r="T14">
        <v>0</v>
      </c>
      <c r="U14">
        <v>0</v>
      </c>
      <c r="V14">
        <f t="shared" si="0"/>
        <v>0.4625</v>
      </c>
    </row>
    <row r="15" spans="2:23" ht="12.75">
      <c r="B15" t="s">
        <v>5</v>
      </c>
      <c r="C15">
        <v>9</v>
      </c>
      <c r="D15" t="s">
        <v>19</v>
      </c>
      <c r="E15">
        <v>290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93</v>
      </c>
      <c r="P15">
        <v>35</v>
      </c>
      <c r="Q15">
        <v>5</v>
      </c>
      <c r="R15">
        <v>0</v>
      </c>
      <c r="S15">
        <v>0</v>
      </c>
      <c r="T15">
        <v>0</v>
      </c>
      <c r="U15">
        <v>0</v>
      </c>
      <c r="V15">
        <f t="shared" si="0"/>
        <v>0.4586206896551724</v>
      </c>
      <c r="W15" t="s">
        <v>49</v>
      </c>
    </row>
    <row r="16" spans="2:22" ht="12.75">
      <c r="B16" t="s">
        <v>6</v>
      </c>
      <c r="C16">
        <v>10</v>
      </c>
      <c r="D16" t="s">
        <v>20</v>
      </c>
      <c r="E16">
        <v>280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0</v>
      </c>
      <c r="P16">
        <v>96</v>
      </c>
      <c r="Q16">
        <v>36</v>
      </c>
      <c r="R16">
        <v>3</v>
      </c>
      <c r="S16">
        <v>0</v>
      </c>
      <c r="T16">
        <v>0</v>
      </c>
      <c r="U16">
        <v>0</v>
      </c>
      <c r="V16">
        <f t="shared" si="0"/>
        <v>0.48214285714285715</v>
      </c>
    </row>
    <row r="17" spans="2:22" ht="12.75">
      <c r="B17" t="s">
        <v>4</v>
      </c>
      <c r="C17">
        <v>11</v>
      </c>
      <c r="D17" t="s">
        <v>21</v>
      </c>
      <c r="E17">
        <v>279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0</v>
      </c>
      <c r="Q17">
        <v>74</v>
      </c>
      <c r="R17">
        <v>76</v>
      </c>
      <c r="S17">
        <v>5</v>
      </c>
      <c r="T17">
        <v>0</v>
      </c>
      <c r="U17">
        <v>0</v>
      </c>
      <c r="V17">
        <f t="shared" si="0"/>
        <v>0.5555555555555556</v>
      </c>
    </row>
    <row r="18" spans="2:23" ht="12.75">
      <c r="B18" t="s">
        <v>5</v>
      </c>
      <c r="C18">
        <v>12</v>
      </c>
      <c r="D18" t="s">
        <v>22</v>
      </c>
      <c r="E18">
        <v>280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110</v>
      </c>
      <c r="S18">
        <v>69</v>
      </c>
      <c r="T18">
        <v>1</v>
      </c>
      <c r="U18">
        <v>0</v>
      </c>
      <c r="V18">
        <f t="shared" si="0"/>
        <v>0.6428571428571429</v>
      </c>
      <c r="W18" t="s">
        <v>51</v>
      </c>
    </row>
    <row r="19" spans="2:23" ht="12.75">
      <c r="B19" t="s">
        <v>6</v>
      </c>
      <c r="C19">
        <v>13</v>
      </c>
      <c r="D19" t="s">
        <v>23</v>
      </c>
      <c r="E19">
        <v>279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0</v>
      </c>
      <c r="S19">
        <v>128</v>
      </c>
      <c r="T19">
        <v>65</v>
      </c>
      <c r="U19">
        <v>0</v>
      </c>
      <c r="V19">
        <f t="shared" si="0"/>
        <v>0.6917562724014337</v>
      </c>
      <c r="W19" t="s">
        <v>52</v>
      </c>
    </row>
    <row r="20" spans="2:22" ht="12.75">
      <c r="B20" t="s">
        <v>4</v>
      </c>
      <c r="C20">
        <v>14</v>
      </c>
      <c r="D20" t="s">
        <v>24</v>
      </c>
      <c r="E20">
        <v>280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v>130</v>
      </c>
      <c r="U20">
        <v>31</v>
      </c>
      <c r="V20">
        <f t="shared" si="0"/>
        <v>0.575</v>
      </c>
    </row>
    <row r="21" spans="2:22" ht="12.75">
      <c r="B21" t="s">
        <v>5</v>
      </c>
      <c r="C21">
        <v>15</v>
      </c>
      <c r="D21" t="s">
        <v>25</v>
      </c>
      <c r="E21">
        <v>137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0</v>
      </c>
      <c r="S21">
        <v>0</v>
      </c>
      <c r="T21">
        <v>0</v>
      </c>
      <c r="U21">
        <v>31</v>
      </c>
      <c r="V21">
        <f t="shared" si="0"/>
        <v>0.22627737226277372</v>
      </c>
    </row>
    <row r="22" spans="6:25" ht="12.75">
      <c r="F22">
        <v>6</v>
      </c>
      <c r="G22">
        <v>32</v>
      </c>
      <c r="H22">
        <v>181</v>
      </c>
      <c r="I22">
        <v>253</v>
      </c>
      <c r="J22">
        <v>31</v>
      </c>
      <c r="K22">
        <v>192</v>
      </c>
      <c r="L22">
        <v>775</v>
      </c>
      <c r="M22">
        <v>271</v>
      </c>
      <c r="N22">
        <v>1449</v>
      </c>
      <c r="O22">
        <v>2951</v>
      </c>
      <c r="P22">
        <v>3058</v>
      </c>
      <c r="Q22">
        <v>2783</v>
      </c>
      <c r="R22">
        <v>1115</v>
      </c>
      <c r="S22">
        <v>876</v>
      </c>
      <c r="T22">
        <v>442</v>
      </c>
      <c r="U22">
        <v>174</v>
      </c>
      <c r="W22" t="s">
        <v>46</v>
      </c>
      <c r="Y22">
        <f>SUM(F22:U22)</f>
        <v>14589</v>
      </c>
    </row>
    <row r="23" spans="5:11" ht="12.75">
      <c r="E23" t="s">
        <v>26</v>
      </c>
      <c r="F23" t="s">
        <v>28</v>
      </c>
      <c r="I23" t="s">
        <v>86</v>
      </c>
      <c r="J23" t="s">
        <v>86</v>
      </c>
      <c r="K23" t="s">
        <v>91</v>
      </c>
    </row>
    <row r="24" spans="3:5" ht="12.75">
      <c r="C24" t="s">
        <v>9</v>
      </c>
      <c r="E24" t="s">
        <v>27</v>
      </c>
    </row>
    <row r="25" spans="2:4" ht="12.75">
      <c r="B25" t="s">
        <v>8</v>
      </c>
      <c r="D25" t="s">
        <v>10</v>
      </c>
    </row>
    <row r="28" spans="1:7" ht="12.75">
      <c r="A28" s="4" t="s">
        <v>97</v>
      </c>
      <c r="B28" s="4"/>
      <c r="C28" s="4"/>
      <c r="D28" s="4"/>
      <c r="G28" t="s">
        <v>89</v>
      </c>
    </row>
    <row r="29" spans="1:7" ht="12.75">
      <c r="A29" s="4"/>
      <c r="B29" s="4">
        <v>35001</v>
      </c>
      <c r="C29" s="4" t="s">
        <v>98</v>
      </c>
      <c r="D29" s="4"/>
      <c r="G29" t="s">
        <v>90</v>
      </c>
    </row>
    <row r="30" spans="1:4" ht="12.75">
      <c r="A30" s="4" t="s">
        <v>99</v>
      </c>
      <c r="B30" s="5" t="s">
        <v>100</v>
      </c>
      <c r="C30" s="4"/>
      <c r="D30" s="4"/>
    </row>
    <row r="31" ht="12.75">
      <c r="G31" t="s">
        <v>92</v>
      </c>
    </row>
    <row r="32" ht="12.75">
      <c r="G32" t="s">
        <v>93</v>
      </c>
    </row>
    <row r="35" spans="1:3" ht="12.75">
      <c r="A35" t="s">
        <v>53</v>
      </c>
      <c r="B35" t="s">
        <v>8</v>
      </c>
      <c r="C35">
        <f>+SUM(E6:E21)</f>
        <v>2901</v>
      </c>
    </row>
    <row r="36" spans="2:3" ht="12.75">
      <c r="B36" t="s">
        <v>54</v>
      </c>
      <c r="C36">
        <f>+SUM(F6:U21)</f>
        <v>1294</v>
      </c>
    </row>
    <row r="37" spans="2:3" ht="12.75">
      <c r="B37" t="s">
        <v>55</v>
      </c>
      <c r="C37">
        <f>+SUM(F22:U22)</f>
        <v>14589</v>
      </c>
    </row>
    <row r="38" spans="1:3" ht="12.75">
      <c r="A38" t="s">
        <v>56</v>
      </c>
      <c r="B38" t="s">
        <v>57</v>
      </c>
      <c r="C38" s="2">
        <f>+(C37+1)*(C35+1)/(C36+1)</f>
        <v>32695.11969111969</v>
      </c>
    </row>
  </sheetData>
  <printOptions gridLines="1"/>
  <pageMargins left="0.2" right="0.2" top="1" bottom="1" header="0.5" footer="0.5"/>
  <pageSetup horizontalDpi="600" verticalDpi="600" orientation="landscape" paperSize="5" scale="6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W35"/>
  <sheetViews>
    <sheetView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27.28125" style="0" customWidth="1"/>
    <col min="3" max="3" width="11.28125" style="0" customWidth="1"/>
  </cols>
  <sheetData>
    <row r="2" ht="12.75">
      <c r="A2" t="s">
        <v>3</v>
      </c>
    </row>
    <row r="5" spans="5:21" ht="12.75">
      <c r="E5" t="s">
        <v>29</v>
      </c>
      <c r="F5" t="s">
        <v>30</v>
      </c>
      <c r="G5" t="s">
        <v>31</v>
      </c>
      <c r="H5" t="s">
        <v>32</v>
      </c>
      <c r="I5" t="s">
        <v>82</v>
      </c>
      <c r="J5" t="s">
        <v>83</v>
      </c>
      <c r="K5" t="s">
        <v>34</v>
      </c>
      <c r="L5" t="s">
        <v>84</v>
      </c>
      <c r="M5" t="s">
        <v>37</v>
      </c>
      <c r="N5" t="s">
        <v>38</v>
      </c>
      <c r="O5" t="s">
        <v>39</v>
      </c>
      <c r="P5" t="s">
        <v>40</v>
      </c>
      <c r="Q5" t="s">
        <v>41</v>
      </c>
      <c r="R5" t="s">
        <v>42</v>
      </c>
      <c r="S5" t="s">
        <v>43</v>
      </c>
      <c r="T5" t="s">
        <v>44</v>
      </c>
      <c r="U5" t="s">
        <v>85</v>
      </c>
    </row>
    <row r="6" spans="1:20" ht="12.75">
      <c r="A6" t="s">
        <v>4</v>
      </c>
      <c r="B6">
        <v>1</v>
      </c>
      <c r="C6" t="s">
        <v>11</v>
      </c>
      <c r="D6">
        <v>1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0</v>
      </c>
      <c r="S6">
        <v>0</v>
      </c>
      <c r="T6">
        <f aca="true" t="shared" si="0" ref="T6:T20">+SUM(E6:S6)/D6</f>
        <v>0</v>
      </c>
    </row>
    <row r="7" spans="1:20" ht="12.75">
      <c r="A7" t="s">
        <v>5</v>
      </c>
      <c r="B7">
        <v>2</v>
      </c>
      <c r="C7" t="s">
        <v>12</v>
      </c>
      <c r="D7">
        <v>37</v>
      </c>
      <c r="E7">
        <v>0</v>
      </c>
      <c r="F7">
        <v>4</v>
      </c>
      <c r="G7">
        <v>2</v>
      </c>
      <c r="H7">
        <v>2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0</v>
      </c>
      <c r="S7">
        <v>0</v>
      </c>
      <c r="T7">
        <f t="shared" si="0"/>
        <v>0.21621621621621623</v>
      </c>
    </row>
    <row r="8" spans="1:21" ht="12.75">
      <c r="A8" t="s">
        <v>6</v>
      </c>
      <c r="B8">
        <v>3</v>
      </c>
      <c r="C8" t="s">
        <v>13</v>
      </c>
      <c r="D8">
        <v>11</v>
      </c>
      <c r="E8">
        <v>0</v>
      </c>
      <c r="F8">
        <v>0</v>
      </c>
      <c r="G8">
        <v>4</v>
      </c>
      <c r="H8">
        <v>4</v>
      </c>
      <c r="I8">
        <v>3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0</v>
      </c>
      <c r="S8">
        <v>0</v>
      </c>
      <c r="T8">
        <f t="shared" si="0"/>
        <v>1</v>
      </c>
      <c r="U8" t="s">
        <v>50</v>
      </c>
    </row>
    <row r="9" spans="1:21" ht="12.75">
      <c r="A9" t="s">
        <v>88</v>
      </c>
      <c r="B9">
        <v>4</v>
      </c>
      <c r="C9" t="s">
        <v>14</v>
      </c>
      <c r="D9">
        <v>122</v>
      </c>
      <c r="E9">
        <v>0</v>
      </c>
      <c r="F9">
        <v>0</v>
      </c>
      <c r="G9">
        <v>0</v>
      </c>
      <c r="H9">
        <v>5</v>
      </c>
      <c r="I9">
        <v>0</v>
      </c>
      <c r="J9">
        <v>10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0</v>
      </c>
      <c r="S9">
        <v>0</v>
      </c>
      <c r="T9">
        <f t="shared" si="0"/>
        <v>0.12295081967213115</v>
      </c>
      <c r="U9" t="s">
        <v>47</v>
      </c>
    </row>
    <row r="10" spans="1:21" ht="12.75">
      <c r="A10" t="s">
        <v>87</v>
      </c>
      <c r="B10">
        <v>5</v>
      </c>
      <c r="C10" t="s">
        <v>79</v>
      </c>
      <c r="D10">
        <v>30</v>
      </c>
      <c r="E10">
        <v>0</v>
      </c>
      <c r="F10">
        <v>0</v>
      </c>
      <c r="G10">
        <v>0</v>
      </c>
      <c r="H10">
        <v>0</v>
      </c>
      <c r="I10">
        <v>1</v>
      </c>
      <c r="J10">
        <v>29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f t="shared" si="0"/>
        <v>1</v>
      </c>
      <c r="U10" s="1" t="s">
        <v>48</v>
      </c>
    </row>
    <row r="11" spans="1:20" ht="12.75">
      <c r="A11" t="s">
        <v>74</v>
      </c>
      <c r="B11">
        <v>6</v>
      </c>
      <c r="C11" t="s">
        <v>80</v>
      </c>
      <c r="D11">
        <v>28</v>
      </c>
      <c r="E11">
        <v>0</v>
      </c>
      <c r="F11">
        <v>0</v>
      </c>
      <c r="G11">
        <v>0</v>
      </c>
      <c r="H11">
        <v>0</v>
      </c>
      <c r="I11">
        <v>0</v>
      </c>
      <c r="J11">
        <v>2</v>
      </c>
      <c r="K11">
        <v>5</v>
      </c>
      <c r="L11">
        <v>2</v>
      </c>
      <c r="M11">
        <v>0</v>
      </c>
      <c r="N11">
        <v>0</v>
      </c>
      <c r="O11">
        <v>0</v>
      </c>
      <c r="P11">
        <v>0</v>
      </c>
      <c r="Q11">
        <v>0</v>
      </c>
      <c r="R11">
        <v>0</v>
      </c>
      <c r="S11">
        <v>0</v>
      </c>
      <c r="T11">
        <f t="shared" si="0"/>
        <v>0.32142857142857145</v>
      </c>
    </row>
    <row r="12" spans="1:20" ht="12.75">
      <c r="A12" t="s">
        <v>75</v>
      </c>
      <c r="B12">
        <v>7</v>
      </c>
      <c r="C12" t="s">
        <v>16</v>
      </c>
      <c r="D12">
        <v>37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4</v>
      </c>
      <c r="L12">
        <v>4</v>
      </c>
      <c r="M12">
        <v>0</v>
      </c>
      <c r="N12">
        <v>0</v>
      </c>
      <c r="O12">
        <v>0</v>
      </c>
      <c r="P12">
        <v>0</v>
      </c>
      <c r="Q12">
        <v>0</v>
      </c>
      <c r="R12">
        <v>0</v>
      </c>
      <c r="S12">
        <v>0</v>
      </c>
      <c r="T12">
        <f t="shared" si="0"/>
        <v>0.21621621621621623</v>
      </c>
    </row>
    <row r="13" spans="1:20" ht="12.75">
      <c r="A13" t="s">
        <v>76</v>
      </c>
      <c r="B13">
        <v>8</v>
      </c>
      <c r="C13" t="s">
        <v>81</v>
      </c>
      <c r="D13">
        <v>58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13</v>
      </c>
      <c r="M13">
        <v>2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f t="shared" si="0"/>
        <v>0.25862068965517243</v>
      </c>
    </row>
    <row r="14" spans="1:21" ht="12.75">
      <c r="A14" t="s">
        <v>75</v>
      </c>
      <c r="B14">
        <v>9</v>
      </c>
      <c r="C14" t="s">
        <v>19</v>
      </c>
      <c r="D14">
        <v>43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14</v>
      </c>
      <c r="N14">
        <v>3</v>
      </c>
      <c r="O14">
        <v>1</v>
      </c>
      <c r="P14">
        <v>0</v>
      </c>
      <c r="Q14">
        <v>0</v>
      </c>
      <c r="R14">
        <v>0</v>
      </c>
      <c r="S14">
        <v>0</v>
      </c>
      <c r="T14">
        <f t="shared" si="0"/>
        <v>0.4186046511627907</v>
      </c>
      <c r="U14" t="s">
        <v>49</v>
      </c>
    </row>
    <row r="15" spans="1:20" ht="12.75">
      <c r="A15" t="s">
        <v>74</v>
      </c>
      <c r="B15">
        <v>10</v>
      </c>
      <c r="C15" t="s">
        <v>20</v>
      </c>
      <c r="D15">
        <v>40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23</v>
      </c>
      <c r="O15">
        <v>4</v>
      </c>
      <c r="P15">
        <v>0</v>
      </c>
      <c r="Q15">
        <v>0</v>
      </c>
      <c r="R15">
        <v>0</v>
      </c>
      <c r="S15">
        <v>0</v>
      </c>
      <c r="T15">
        <f t="shared" si="0"/>
        <v>0.675</v>
      </c>
    </row>
    <row r="16" spans="1:20" ht="12.75">
      <c r="A16" t="s">
        <v>75</v>
      </c>
      <c r="B16">
        <v>11</v>
      </c>
      <c r="C16" t="s">
        <v>21</v>
      </c>
      <c r="D16">
        <v>40</v>
      </c>
      <c r="E16">
        <v>0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</v>
      </c>
      <c r="M16">
        <v>0</v>
      </c>
      <c r="N16">
        <v>0</v>
      </c>
      <c r="O16">
        <v>19</v>
      </c>
      <c r="P16">
        <v>0</v>
      </c>
      <c r="Q16">
        <v>0</v>
      </c>
      <c r="R16">
        <v>0</v>
      </c>
      <c r="S16">
        <v>0</v>
      </c>
      <c r="T16">
        <f t="shared" si="0"/>
        <v>0.475</v>
      </c>
    </row>
    <row r="17" spans="1:21" ht="12.75">
      <c r="A17" t="s">
        <v>77</v>
      </c>
      <c r="B17">
        <v>12</v>
      </c>
      <c r="C17" t="s">
        <v>22</v>
      </c>
      <c r="D17">
        <v>32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</v>
      </c>
      <c r="M17">
        <v>0</v>
      </c>
      <c r="N17">
        <v>0</v>
      </c>
      <c r="O17">
        <v>0</v>
      </c>
      <c r="P17">
        <v>19</v>
      </c>
      <c r="Q17">
        <v>4</v>
      </c>
      <c r="R17">
        <v>1</v>
      </c>
      <c r="S17">
        <v>0</v>
      </c>
      <c r="T17">
        <f t="shared" si="0"/>
        <v>0.75</v>
      </c>
      <c r="U17" t="s">
        <v>51</v>
      </c>
    </row>
    <row r="18" spans="1:21" ht="12.75">
      <c r="A18" t="s">
        <v>74</v>
      </c>
      <c r="B18">
        <v>13</v>
      </c>
      <c r="C18" t="s">
        <v>23</v>
      </c>
      <c r="D18">
        <v>9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6</v>
      </c>
      <c r="R18">
        <v>2</v>
      </c>
      <c r="S18">
        <v>0</v>
      </c>
      <c r="T18">
        <f t="shared" si="0"/>
        <v>0.8888888888888888</v>
      </c>
      <c r="U18" t="s">
        <v>52</v>
      </c>
    </row>
    <row r="19" spans="1:20" ht="12.75">
      <c r="A19" t="s">
        <v>78</v>
      </c>
      <c r="B19">
        <v>14</v>
      </c>
      <c r="C19" t="s">
        <v>24</v>
      </c>
      <c r="D19">
        <v>7</v>
      </c>
      <c r="E19">
        <v>0</v>
      </c>
      <c r="F19">
        <v>0</v>
      </c>
      <c r="G19">
        <v>0</v>
      </c>
      <c r="H19">
        <v>0</v>
      </c>
      <c r="I19">
        <v>0</v>
      </c>
      <c r="J19">
        <v>0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5</v>
      </c>
      <c r="S19">
        <v>0</v>
      </c>
      <c r="T19">
        <f t="shared" si="0"/>
        <v>0.7142857142857143</v>
      </c>
    </row>
    <row r="20" spans="1:20" ht="12.75">
      <c r="A20" t="s">
        <v>77</v>
      </c>
      <c r="B20">
        <v>15</v>
      </c>
      <c r="C20" t="s">
        <v>25</v>
      </c>
      <c r="D20">
        <v>1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>
        <v>0</v>
      </c>
      <c r="L20">
        <v>0</v>
      </c>
      <c r="M20">
        <v>0</v>
      </c>
      <c r="N20">
        <v>0</v>
      </c>
      <c r="O20">
        <v>0</v>
      </c>
      <c r="P20">
        <v>0</v>
      </c>
      <c r="Q20">
        <v>0</v>
      </c>
      <c r="R20">
        <v>0</v>
      </c>
      <c r="S20">
        <v>0</v>
      </c>
      <c r="T20">
        <f t="shared" si="0"/>
        <v>0</v>
      </c>
    </row>
    <row r="21" spans="5:23" ht="12.75">
      <c r="E21">
        <v>1</v>
      </c>
      <c r="F21">
        <v>38</v>
      </c>
      <c r="G21">
        <v>139</v>
      </c>
      <c r="H21">
        <v>253</v>
      </c>
      <c r="I21">
        <v>31</v>
      </c>
      <c r="J21">
        <v>39</v>
      </c>
      <c r="K21">
        <v>255</v>
      </c>
      <c r="L21">
        <v>692</v>
      </c>
      <c r="M21">
        <v>416</v>
      </c>
      <c r="N21">
        <v>361</v>
      </c>
      <c r="O21">
        <v>230</v>
      </c>
      <c r="P21">
        <v>32</v>
      </c>
      <c r="Q21">
        <v>9</v>
      </c>
      <c r="R21">
        <v>8</v>
      </c>
      <c r="S21">
        <v>5</v>
      </c>
      <c r="U21" t="s">
        <v>46</v>
      </c>
      <c r="W21">
        <f>SUM(E21:S21)</f>
        <v>2509</v>
      </c>
    </row>
    <row r="22" spans="4:9" ht="12.75">
      <c r="D22" t="s">
        <v>26</v>
      </c>
      <c r="E22" t="s">
        <v>28</v>
      </c>
      <c r="H22" t="s">
        <v>86</v>
      </c>
      <c r="I22" t="s">
        <v>86</v>
      </c>
    </row>
    <row r="23" spans="2:4" ht="12.75">
      <c r="B23" t="s">
        <v>9</v>
      </c>
      <c r="D23" t="s">
        <v>27</v>
      </c>
    </row>
    <row r="24" spans="1:3" ht="12.75">
      <c r="A24" t="s">
        <v>8</v>
      </c>
      <c r="C24" t="s">
        <v>10</v>
      </c>
    </row>
    <row r="26" spans="2:5" ht="12.75">
      <c r="B26" s="4" t="s">
        <v>103</v>
      </c>
      <c r="C26" s="4"/>
      <c r="D26" s="4"/>
      <c r="E26" s="4"/>
    </row>
    <row r="27" spans="2:6" ht="12.75">
      <c r="B27" s="4"/>
      <c r="C27" s="4">
        <v>6553</v>
      </c>
      <c r="D27" s="4" t="s">
        <v>104</v>
      </c>
      <c r="E27" s="4"/>
      <c r="F27" t="s">
        <v>89</v>
      </c>
    </row>
    <row r="28" spans="2:6" ht="12.75">
      <c r="B28" s="4" t="s">
        <v>99</v>
      </c>
      <c r="C28" s="4" t="s">
        <v>105</v>
      </c>
      <c r="D28" s="4"/>
      <c r="E28" s="4"/>
      <c r="F28" t="s">
        <v>90</v>
      </c>
    </row>
    <row r="32" spans="6:8" ht="12.75">
      <c r="F32" t="s">
        <v>53</v>
      </c>
      <c r="G32" t="s">
        <v>8</v>
      </c>
      <c r="H32">
        <f>+SUM(D6:D20)</f>
        <v>496</v>
      </c>
    </row>
    <row r="33" spans="7:8" ht="12.75">
      <c r="G33" t="s">
        <v>54</v>
      </c>
      <c r="H33">
        <f>+SUM(E6:S20)</f>
        <v>197</v>
      </c>
    </row>
    <row r="34" spans="7:8" ht="12.75">
      <c r="G34" t="s">
        <v>55</v>
      </c>
      <c r="H34">
        <f>+SUM(E21:S21)</f>
        <v>2509</v>
      </c>
    </row>
    <row r="35" spans="6:8" ht="12.75">
      <c r="F35" t="s">
        <v>56</v>
      </c>
      <c r="G35" t="s">
        <v>57</v>
      </c>
      <c r="H35" s="2">
        <f>+(H34+1)*(H32+1)/(H33+1)</f>
        <v>6300.353535353535</v>
      </c>
    </row>
  </sheetData>
  <printOptions gridLines="1"/>
  <pageMargins left="0.2" right="0.2" top="1" bottom="1" header="0.5" footer="0.5"/>
  <pageSetup horizontalDpi="600" verticalDpi="600" orientation="landscape" paperSize="5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WDFW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Woodard</dc:creator>
  <cp:keywords/>
  <dc:description/>
  <cp:lastModifiedBy>Bob Woodard</cp:lastModifiedBy>
  <cp:lastPrinted>2003-02-12T21:07:38Z</cp:lastPrinted>
  <dcterms:created xsi:type="dcterms:W3CDTF">2002-07-15T17:48:34Z</dcterms:created>
  <dcterms:modified xsi:type="dcterms:W3CDTF">2003-04-01T19:40:28Z</dcterms:modified>
  <cp:category/>
  <cp:version/>
  <cp:contentType/>
  <cp:contentStatus/>
</cp:coreProperties>
</file>