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2"/>
  </bookViews>
  <sheets>
    <sheet name="steel98" sheetId="1" r:id="rId1"/>
    <sheet name="cut98" sheetId="2" r:id="rId2"/>
    <sheet name="coho98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<sst xmlns="http://schemas.openxmlformats.org/spreadsheetml/2006/main" count="247" uniqueCount="80">
  <si>
    <t>Steelhead Smolt Estimates Worksheet</t>
  </si>
  <si>
    <t>A</t>
  </si>
  <si>
    <t>RP</t>
  </si>
  <si>
    <t>LP</t>
  </si>
  <si>
    <t>Apr7-12</t>
  </si>
  <si>
    <t>Apr13-19</t>
  </si>
  <si>
    <t>Apr20-26</t>
  </si>
  <si>
    <t>Apr27-3</t>
  </si>
  <si>
    <t>May4-10</t>
  </si>
  <si>
    <t>May11-16</t>
  </si>
  <si>
    <t>May17-23</t>
  </si>
  <si>
    <t>Jun8-14</t>
  </si>
  <si>
    <t>Jun15-21</t>
  </si>
  <si>
    <t>Jun22-28</t>
  </si>
  <si>
    <t>Jun29-5</t>
  </si>
  <si>
    <t>Jul6-11</t>
  </si>
  <si>
    <t>Marks</t>
  </si>
  <si>
    <t>Week #</t>
  </si>
  <si>
    <t>Mark Period</t>
  </si>
  <si>
    <t>Number</t>
  </si>
  <si>
    <t>Marked</t>
  </si>
  <si>
    <t>Cutthroat Smolt Estimate Worksheet</t>
  </si>
  <si>
    <t>Wild Coho Smolt Estimate Worksheet</t>
  </si>
  <si>
    <t>May 24-31</t>
  </si>
  <si>
    <t>Jun1-7</t>
  </si>
  <si>
    <t>Apr8-13</t>
  </si>
  <si>
    <t>Apr14-20</t>
  </si>
  <si>
    <t>Apr21-27</t>
  </si>
  <si>
    <t>Apr28-4</t>
  </si>
  <si>
    <t>May12-17</t>
  </si>
  <si>
    <t>May18-24</t>
  </si>
  <si>
    <t>May25-1</t>
  </si>
  <si>
    <t>Jun2-8</t>
  </si>
  <si>
    <t>Jun9-15</t>
  </si>
  <si>
    <t>Jun16-22</t>
  </si>
  <si>
    <t>Jun23-29</t>
  </si>
  <si>
    <t>Jun30-6</t>
  </si>
  <si>
    <t>Jul7-12</t>
  </si>
  <si>
    <t>Recovery Period</t>
  </si>
  <si>
    <t>May5-11</t>
  </si>
  <si>
    <t>Maiden Count</t>
  </si>
  <si>
    <t>Trap Eff</t>
  </si>
  <si>
    <t>Comments on trap movement</t>
  </si>
  <si>
    <t>Log in cone, pulled cone 7/20</t>
  </si>
  <si>
    <t>check</t>
  </si>
  <si>
    <t>Recaps</t>
  </si>
  <si>
    <t>Catch</t>
  </si>
  <si>
    <t>Pooled</t>
  </si>
  <si>
    <t>Pop Est</t>
  </si>
  <si>
    <t>Apr4-12</t>
  </si>
  <si>
    <t>Apr5-13</t>
  </si>
  <si>
    <t>Jul12-20</t>
  </si>
  <si>
    <t>Jul13-21</t>
  </si>
  <si>
    <t>Pulled cone 7/20</t>
  </si>
  <si>
    <t>Log in cone 6/25</t>
  </si>
  <si>
    <t>Mark Retention Tests</t>
  </si>
  <si>
    <t>Species</t>
  </si>
  <si>
    <t>PJ</t>
  </si>
  <si>
    <t>WT</t>
  </si>
  <si>
    <t>coho</t>
  </si>
  <si>
    <t>yes</t>
  </si>
  <si>
    <t>1 mort</t>
  </si>
  <si>
    <t>all with PJ</t>
  </si>
  <si>
    <t>5 no WT</t>
  </si>
  <si>
    <t>Std</t>
  </si>
  <si>
    <t xml:space="preserve">all with PJ </t>
  </si>
  <si>
    <t>1 no WT</t>
  </si>
  <si>
    <t>Date</t>
  </si>
  <si>
    <t>Cut</t>
  </si>
  <si>
    <t>good</t>
  </si>
  <si>
    <t>1 PJ mark faint</t>
  </si>
  <si>
    <t>std</t>
  </si>
  <si>
    <t>cut</t>
  </si>
  <si>
    <t>5/11 moved trap up; 5/14 lost fish, moved trap back down</t>
  </si>
  <si>
    <t>5/17 pulled cone up, 5/18 put cone back down</t>
  </si>
  <si>
    <t>n/a</t>
  </si>
  <si>
    <t>2 no WT</t>
  </si>
  <si>
    <t>All have WT</t>
  </si>
  <si>
    <t>After 24 hrs</t>
  </si>
  <si>
    <t>After 48 hrs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</si>
</sst>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8"/>
  <sheetViews>
    <sheetView zoomScale="75" zoomScaleNormal="75" workbookViewId="0" topLeftCell="A1">
      <selection activeCell="A17" sqref="A17"/>
    </sheetView>
  </sheetViews>
  <sheetFormatPr defaultColWidth="9.140625" defaultRowHeight="12.75"/>
  <cols>
    <col min="4" max="4" width="11.140625" style="0" bestFit="1" customWidth="1"/>
    <col min="10" max="10" width="10.7109375" style="0" customWidth="1"/>
    <col min="19" max="19" width="25.8515625" style="0" bestFit="1" customWidth="1"/>
  </cols>
  <sheetData>
    <row r="2" ht="12.75">
      <c r="A2" t="s">
        <v>0</v>
      </c>
    </row>
    <row r="4" spans="6:19" ht="12.75">
      <c r="F4" t="s">
        <v>25</v>
      </c>
      <c r="G4" t="s">
        <v>26</v>
      </c>
      <c r="H4" t="s">
        <v>27</v>
      </c>
      <c r="I4" t="s">
        <v>28</v>
      </c>
      <c r="J4" t="s">
        <v>39</v>
      </c>
      <c r="K4" t="s">
        <v>29</v>
      </c>
      <c r="L4" t="s">
        <v>30</v>
      </c>
      <c r="M4" t="s">
        <v>31</v>
      </c>
      <c r="N4" t="s">
        <v>32</v>
      </c>
      <c r="O4" t="s">
        <v>33</v>
      </c>
      <c r="P4" t="s">
        <v>34</v>
      </c>
      <c r="Q4" t="s">
        <v>35</v>
      </c>
      <c r="R4" t="s">
        <v>41</v>
      </c>
      <c r="S4" t="s">
        <v>42</v>
      </c>
    </row>
    <row r="5" spans="2:18" ht="12.75">
      <c r="B5" t="s">
        <v>1</v>
      </c>
      <c r="C5">
        <v>1</v>
      </c>
      <c r="D5" t="s">
        <v>4</v>
      </c>
      <c r="E5">
        <v>46</v>
      </c>
      <c r="F5">
        <v>5</v>
      </c>
      <c r="G5">
        <v>4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f aca="true" t="shared" si="0" ref="R5:R13">+SUM(F5:Q5)/E5</f>
        <v>0.1956521739130435</v>
      </c>
    </row>
    <row r="6" spans="2:18" ht="12.75">
      <c r="B6" t="s">
        <v>2</v>
      </c>
      <c r="C6">
        <v>2</v>
      </c>
      <c r="D6" t="s">
        <v>5</v>
      </c>
      <c r="E6">
        <v>173</v>
      </c>
      <c r="F6">
        <v>0</v>
      </c>
      <c r="G6">
        <v>31</v>
      </c>
      <c r="H6">
        <v>11</v>
      </c>
      <c r="I6">
        <v>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f t="shared" si="0"/>
        <v>0.2543352601156069</v>
      </c>
    </row>
    <row r="7" spans="2:18" ht="12.75">
      <c r="B7" t="s">
        <v>3</v>
      </c>
      <c r="C7">
        <v>3</v>
      </c>
      <c r="D7" t="s">
        <v>6</v>
      </c>
      <c r="E7">
        <v>476</v>
      </c>
      <c r="F7">
        <v>0</v>
      </c>
      <c r="G7">
        <v>0</v>
      </c>
      <c r="H7">
        <v>108</v>
      </c>
      <c r="I7">
        <v>8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f t="shared" si="0"/>
        <v>0.24369747899159663</v>
      </c>
    </row>
    <row r="8" spans="2:18" ht="12.75">
      <c r="B8" t="s">
        <v>1</v>
      </c>
      <c r="C8">
        <v>4</v>
      </c>
      <c r="D8" t="s">
        <v>7</v>
      </c>
      <c r="E8">
        <v>531</v>
      </c>
      <c r="F8">
        <v>0</v>
      </c>
      <c r="G8">
        <v>0</v>
      </c>
      <c r="H8">
        <v>0</v>
      </c>
      <c r="I8">
        <v>105</v>
      </c>
      <c r="J8">
        <v>4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f t="shared" si="0"/>
        <v>0.20527306967984935</v>
      </c>
    </row>
    <row r="9" spans="2:18" ht="12.75">
      <c r="B9" t="s">
        <v>2</v>
      </c>
      <c r="C9">
        <v>5</v>
      </c>
      <c r="D9" t="s">
        <v>8</v>
      </c>
      <c r="E9">
        <v>26</v>
      </c>
      <c r="F9">
        <v>0</v>
      </c>
      <c r="G9">
        <v>0</v>
      </c>
      <c r="H9">
        <v>0</v>
      </c>
      <c r="I9">
        <v>0</v>
      </c>
      <c r="J9">
        <v>5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f t="shared" si="0"/>
        <v>0.19230769230769232</v>
      </c>
    </row>
    <row r="10" spans="2:19" ht="12.75">
      <c r="B10" t="s">
        <v>3</v>
      </c>
      <c r="C10">
        <v>6</v>
      </c>
      <c r="D10" t="s">
        <v>9</v>
      </c>
      <c r="E10">
        <v>88</v>
      </c>
      <c r="F10">
        <v>0</v>
      </c>
      <c r="G10">
        <v>0</v>
      </c>
      <c r="H10">
        <v>0</v>
      </c>
      <c r="I10">
        <v>0</v>
      </c>
      <c r="J10">
        <v>0</v>
      </c>
      <c r="K10">
        <v>40</v>
      </c>
      <c r="L10">
        <v>2</v>
      </c>
      <c r="M10">
        <v>0</v>
      </c>
      <c r="N10">
        <v>0</v>
      </c>
      <c r="O10">
        <v>0</v>
      </c>
      <c r="P10">
        <v>0</v>
      </c>
      <c r="Q10">
        <v>0</v>
      </c>
      <c r="R10">
        <f t="shared" si="0"/>
        <v>0.4772727272727273</v>
      </c>
      <c r="S10" t="s">
        <v>73</v>
      </c>
    </row>
    <row r="11" spans="2:19" ht="12.75">
      <c r="B11" t="s">
        <v>1</v>
      </c>
      <c r="C11">
        <v>7</v>
      </c>
      <c r="D11" t="s">
        <v>10</v>
      </c>
      <c r="E11">
        <v>37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8</v>
      </c>
      <c r="M11">
        <v>3</v>
      </c>
      <c r="N11">
        <v>0</v>
      </c>
      <c r="O11">
        <v>0</v>
      </c>
      <c r="P11">
        <v>0</v>
      </c>
      <c r="Q11">
        <v>0</v>
      </c>
      <c r="R11">
        <f t="shared" si="0"/>
        <v>0.2972972972972973</v>
      </c>
      <c r="S11" t="s">
        <v>74</v>
      </c>
    </row>
    <row r="12" spans="2:18" ht="12.75">
      <c r="B12" t="s">
        <v>2</v>
      </c>
      <c r="C12">
        <v>8</v>
      </c>
      <c r="D12" t="s">
        <v>23</v>
      </c>
      <c r="E12">
        <v>13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10</v>
      </c>
      <c r="N12">
        <v>1</v>
      </c>
      <c r="O12">
        <v>0</v>
      </c>
      <c r="P12">
        <v>0</v>
      </c>
      <c r="Q12">
        <v>0</v>
      </c>
      <c r="R12">
        <f t="shared" si="0"/>
        <v>0.8461538461538461</v>
      </c>
    </row>
    <row r="13" spans="2:18" ht="12.75">
      <c r="B13" t="s">
        <v>3</v>
      </c>
      <c r="C13">
        <v>9</v>
      </c>
      <c r="D13" t="s">
        <v>24</v>
      </c>
      <c r="E13">
        <v>4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2</v>
      </c>
      <c r="O13">
        <v>0</v>
      </c>
      <c r="P13">
        <v>0</v>
      </c>
      <c r="Q13">
        <v>0</v>
      </c>
      <c r="R13">
        <f t="shared" si="0"/>
        <v>0.5</v>
      </c>
    </row>
    <row r="14" spans="2:18" ht="12.75">
      <c r="B14" t="s">
        <v>1</v>
      </c>
      <c r="C14">
        <v>10</v>
      </c>
      <c r="D14" t="s">
        <v>11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2:18" ht="12.75">
      <c r="B15" t="s">
        <v>2</v>
      </c>
      <c r="C15">
        <v>11</v>
      </c>
      <c r="D15" t="s">
        <v>12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f>+SUM(F15:Q15)/E15</f>
        <v>0</v>
      </c>
    </row>
    <row r="16" spans="2:19" ht="12.75">
      <c r="B16" t="s">
        <v>3</v>
      </c>
      <c r="C16">
        <v>12</v>
      </c>
      <c r="D16" t="s">
        <v>13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1</v>
      </c>
      <c r="R16">
        <f>+SUM(F16:Q16)/E16</f>
        <v>1</v>
      </c>
      <c r="S16" t="s">
        <v>43</v>
      </c>
    </row>
    <row r="17" spans="6:20" ht="12.75">
      <c r="F17">
        <v>51</v>
      </c>
      <c r="G17">
        <v>174</v>
      </c>
      <c r="H17">
        <v>498</v>
      </c>
      <c r="I17">
        <v>617</v>
      </c>
      <c r="J17">
        <v>60</v>
      </c>
      <c r="K17">
        <v>175</v>
      </c>
      <c r="L17">
        <v>75</v>
      </c>
      <c r="M17">
        <v>29</v>
      </c>
      <c r="N17">
        <v>4</v>
      </c>
      <c r="O17">
        <v>1</v>
      </c>
      <c r="P17">
        <v>2</v>
      </c>
      <c r="Q17">
        <v>1</v>
      </c>
      <c r="S17" t="s">
        <v>40</v>
      </c>
      <c r="T17">
        <f>SUM(F17:Q17)</f>
        <v>1687</v>
      </c>
    </row>
    <row r="19" spans="3:6" ht="12.75">
      <c r="C19" t="s">
        <v>17</v>
      </c>
      <c r="E19" t="s">
        <v>19</v>
      </c>
      <c r="F19" t="s">
        <v>38</v>
      </c>
    </row>
    <row r="20" spans="2:5" ht="12.75">
      <c r="B20" t="s">
        <v>16</v>
      </c>
      <c r="D20" t="s">
        <v>18</v>
      </c>
      <c r="E20" t="s">
        <v>20</v>
      </c>
    </row>
    <row r="23" ht="12.75">
      <c r="E23" s="4" t="s">
        <v>55</v>
      </c>
    </row>
    <row r="24" spans="5:11" ht="12.75">
      <c r="E24" s="3" t="s">
        <v>67</v>
      </c>
      <c r="F24" s="3" t="s">
        <v>56</v>
      </c>
      <c r="G24" s="3" t="s">
        <v>19</v>
      </c>
      <c r="H24" s="3" t="s">
        <v>57</v>
      </c>
      <c r="I24" s="3" t="s">
        <v>58</v>
      </c>
      <c r="J24" s="3" t="s">
        <v>78</v>
      </c>
      <c r="K24" s="3" t="s">
        <v>79</v>
      </c>
    </row>
    <row r="25" spans="1:11" ht="12.75">
      <c r="A25" t="s">
        <v>44</v>
      </c>
      <c r="B25" t="s">
        <v>16</v>
      </c>
      <c r="C25">
        <f>+SUM(E5:E16)</f>
        <v>1396</v>
      </c>
      <c r="E25" s="2">
        <v>35920</v>
      </c>
      <c r="F25" t="s">
        <v>59</v>
      </c>
      <c r="G25">
        <v>25</v>
      </c>
      <c r="H25" t="s">
        <v>60</v>
      </c>
      <c r="I25" t="s">
        <v>60</v>
      </c>
      <c r="J25" t="s">
        <v>61</v>
      </c>
      <c r="K25" t="s">
        <v>62</v>
      </c>
    </row>
    <row r="26" spans="2:11" ht="12.75">
      <c r="B26" t="s">
        <v>45</v>
      </c>
      <c r="C26">
        <f>+SUM(E5:Q16)</f>
        <v>1746</v>
      </c>
      <c r="K26" t="s">
        <v>63</v>
      </c>
    </row>
    <row r="27" spans="2:11" ht="12.75">
      <c r="B27" t="s">
        <v>46</v>
      </c>
      <c r="C27">
        <f>+SUM(F17:Q17)</f>
        <v>1687</v>
      </c>
      <c r="F27" t="s">
        <v>64</v>
      </c>
      <c r="G27">
        <v>13</v>
      </c>
      <c r="H27" t="s">
        <v>60</v>
      </c>
      <c r="I27" t="s">
        <v>60</v>
      </c>
      <c r="J27" t="s">
        <v>69</v>
      </c>
      <c r="K27" t="s">
        <v>65</v>
      </c>
    </row>
    <row r="28" spans="1:11" ht="12.75">
      <c r="A28" t="s">
        <v>47</v>
      </c>
      <c r="B28" t="s">
        <v>48</v>
      </c>
      <c r="C28" s="1">
        <f>+(C27+1)*(C25+1)/(C26+1)</f>
        <v>1349.8202633085289</v>
      </c>
      <c r="K28" t="s">
        <v>66</v>
      </c>
    </row>
    <row r="29" spans="6:11" ht="12.75">
      <c r="F29" t="s">
        <v>68</v>
      </c>
      <c r="G29">
        <v>9</v>
      </c>
      <c r="H29" t="s">
        <v>60</v>
      </c>
      <c r="I29" t="s">
        <v>60</v>
      </c>
      <c r="J29" t="s">
        <v>69</v>
      </c>
      <c r="K29" t="s">
        <v>70</v>
      </c>
    </row>
    <row r="30" spans="5:11" ht="12.75">
      <c r="E30" s="2">
        <v>35926</v>
      </c>
      <c r="F30" t="s">
        <v>59</v>
      </c>
      <c r="G30">
        <v>25</v>
      </c>
      <c r="H30" t="s">
        <v>60</v>
      </c>
      <c r="I30" t="s">
        <v>60</v>
      </c>
      <c r="J30" t="s">
        <v>69</v>
      </c>
      <c r="K30" t="s">
        <v>69</v>
      </c>
    </row>
    <row r="31" spans="6:11" ht="12.75">
      <c r="F31" t="s">
        <v>71</v>
      </c>
      <c r="G31">
        <v>3</v>
      </c>
      <c r="H31" t="s">
        <v>60</v>
      </c>
      <c r="I31" t="s">
        <v>60</v>
      </c>
      <c r="J31" t="s">
        <v>69</v>
      </c>
      <c r="K31" t="s">
        <v>69</v>
      </c>
    </row>
    <row r="32" spans="6:11" ht="12.75">
      <c r="F32" t="s">
        <v>72</v>
      </c>
      <c r="G32">
        <v>1</v>
      </c>
      <c r="H32" t="s">
        <v>60</v>
      </c>
      <c r="I32" t="s">
        <v>60</v>
      </c>
      <c r="J32" t="s">
        <v>69</v>
      </c>
      <c r="K32" t="s">
        <v>69</v>
      </c>
    </row>
    <row r="33" spans="5:11" ht="12.75">
      <c r="E33" s="2">
        <v>35936</v>
      </c>
      <c r="F33" t="s">
        <v>71</v>
      </c>
      <c r="G33">
        <v>16</v>
      </c>
      <c r="H33" t="s">
        <v>60</v>
      </c>
      <c r="I33" t="s">
        <v>60</v>
      </c>
      <c r="J33" t="s">
        <v>69</v>
      </c>
      <c r="K33" t="s">
        <v>75</v>
      </c>
    </row>
    <row r="34" spans="6:11" ht="12.75">
      <c r="F34" t="s">
        <v>72</v>
      </c>
      <c r="G34">
        <v>9</v>
      </c>
      <c r="H34" t="s">
        <v>60</v>
      </c>
      <c r="I34" t="s">
        <v>60</v>
      </c>
      <c r="J34" t="s">
        <v>69</v>
      </c>
      <c r="K34" t="s">
        <v>75</v>
      </c>
    </row>
    <row r="35" spans="5:11" ht="12.75">
      <c r="E35" s="2">
        <v>35951</v>
      </c>
      <c r="F35" t="s">
        <v>59</v>
      </c>
      <c r="G35">
        <v>25</v>
      </c>
      <c r="H35" t="s">
        <v>60</v>
      </c>
      <c r="I35" t="s">
        <v>60</v>
      </c>
      <c r="J35" t="s">
        <v>69</v>
      </c>
      <c r="K35" t="s">
        <v>62</v>
      </c>
    </row>
    <row r="36" ht="12.75">
      <c r="K36" t="s">
        <v>76</v>
      </c>
    </row>
    <row r="37" spans="5:11" ht="12.75">
      <c r="E37" s="2">
        <v>35953</v>
      </c>
      <c r="F37" t="s">
        <v>59</v>
      </c>
      <c r="G37">
        <v>30</v>
      </c>
      <c r="H37" t="s">
        <v>60</v>
      </c>
      <c r="I37" t="s">
        <v>60</v>
      </c>
      <c r="J37" t="s">
        <v>61</v>
      </c>
      <c r="K37" t="s">
        <v>75</v>
      </c>
    </row>
    <row r="38" ht="12.75">
      <c r="J38" t="s">
        <v>77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4" max="4" width="11.140625" style="0" bestFit="1" customWidth="1"/>
    <col min="22" max="22" width="25.8515625" style="0" bestFit="1" customWidth="1"/>
  </cols>
  <sheetData>
    <row r="2" ht="12.75">
      <c r="A2" t="s">
        <v>21</v>
      </c>
    </row>
    <row r="5" spans="6:22" ht="12.75">
      <c r="F5" t="s">
        <v>50</v>
      </c>
      <c r="G5" t="s">
        <v>26</v>
      </c>
      <c r="H5" t="s">
        <v>27</v>
      </c>
      <c r="I5" t="s">
        <v>28</v>
      </c>
      <c r="J5" t="s">
        <v>39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52</v>
      </c>
      <c r="U5" t="s">
        <v>41</v>
      </c>
      <c r="V5" t="s">
        <v>42</v>
      </c>
    </row>
    <row r="6" spans="2:21" ht="12.75">
      <c r="B6" t="s">
        <v>1</v>
      </c>
      <c r="C6">
        <v>1</v>
      </c>
      <c r="D6" t="s">
        <v>49</v>
      </c>
      <c r="E6">
        <v>22</v>
      </c>
      <c r="F6">
        <v>3</v>
      </c>
      <c r="G6">
        <v>4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f aca="true" t="shared" si="0" ref="U6:U15">+SUM(F6:T6)/E6</f>
        <v>0.3181818181818182</v>
      </c>
    </row>
    <row r="7" spans="2:21" ht="12.75">
      <c r="B7" t="s">
        <v>2</v>
      </c>
      <c r="C7">
        <v>2</v>
      </c>
      <c r="D7" t="s">
        <v>5</v>
      </c>
      <c r="E7">
        <v>58</v>
      </c>
      <c r="F7">
        <v>0</v>
      </c>
      <c r="G7">
        <v>5</v>
      </c>
      <c r="H7">
        <v>6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f t="shared" si="0"/>
        <v>0.20689655172413793</v>
      </c>
    </row>
    <row r="8" spans="2:21" ht="12.75">
      <c r="B8" t="s">
        <v>3</v>
      </c>
      <c r="C8">
        <v>3</v>
      </c>
      <c r="D8" t="s">
        <v>6</v>
      </c>
      <c r="E8">
        <v>176</v>
      </c>
      <c r="F8">
        <v>0</v>
      </c>
      <c r="G8">
        <v>0</v>
      </c>
      <c r="H8">
        <v>35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f t="shared" si="0"/>
        <v>0.20454545454545456</v>
      </c>
    </row>
    <row r="9" spans="2:21" ht="12.75">
      <c r="B9" t="s">
        <v>1</v>
      </c>
      <c r="C9">
        <v>4</v>
      </c>
      <c r="D9" t="s">
        <v>7</v>
      </c>
      <c r="E9">
        <v>185</v>
      </c>
      <c r="F9">
        <v>0</v>
      </c>
      <c r="G9">
        <v>0</v>
      </c>
      <c r="H9">
        <v>0</v>
      </c>
      <c r="I9">
        <v>38</v>
      </c>
      <c r="J9">
        <v>5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f t="shared" si="0"/>
        <v>0.23783783783783785</v>
      </c>
    </row>
    <row r="10" spans="2:21" ht="12.75">
      <c r="B10" t="s">
        <v>2</v>
      </c>
      <c r="C10">
        <v>5</v>
      </c>
      <c r="D10" t="s">
        <v>8</v>
      </c>
      <c r="E10">
        <v>16</v>
      </c>
      <c r="F10">
        <v>0</v>
      </c>
      <c r="G10">
        <v>0</v>
      </c>
      <c r="H10">
        <v>0</v>
      </c>
      <c r="I10">
        <v>0</v>
      </c>
      <c r="J10">
        <v>3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f t="shared" si="0"/>
        <v>0.1875</v>
      </c>
    </row>
    <row r="11" spans="2:22" ht="12.75">
      <c r="B11" t="s">
        <v>3</v>
      </c>
      <c r="C11">
        <v>6</v>
      </c>
      <c r="D11" t="s">
        <v>9</v>
      </c>
      <c r="E11">
        <v>25</v>
      </c>
      <c r="F11">
        <v>0</v>
      </c>
      <c r="G11">
        <v>0</v>
      </c>
      <c r="H11">
        <v>0</v>
      </c>
      <c r="I11">
        <v>0</v>
      </c>
      <c r="J11">
        <v>0</v>
      </c>
      <c r="K11">
        <v>2</v>
      </c>
      <c r="L11">
        <v>2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f t="shared" si="0"/>
        <v>0.16</v>
      </c>
      <c r="V11" t="s">
        <v>73</v>
      </c>
    </row>
    <row r="12" spans="2:22" ht="12.75">
      <c r="B12" t="s">
        <v>1</v>
      </c>
      <c r="C12">
        <v>7</v>
      </c>
      <c r="D12" t="s">
        <v>10</v>
      </c>
      <c r="E12">
        <v>32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5</v>
      </c>
      <c r="M12">
        <v>3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f t="shared" si="0"/>
        <v>0.25</v>
      </c>
      <c r="V12" t="s">
        <v>74</v>
      </c>
    </row>
    <row r="13" spans="2:21" ht="12.75">
      <c r="B13" t="s">
        <v>2</v>
      </c>
      <c r="C13">
        <v>8</v>
      </c>
      <c r="D13" t="s">
        <v>23</v>
      </c>
      <c r="E13">
        <v>31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4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f t="shared" si="0"/>
        <v>0.16129032258064516</v>
      </c>
    </row>
    <row r="14" spans="2:21" ht="12.75">
      <c r="B14" t="s">
        <v>3</v>
      </c>
      <c r="C14">
        <v>9</v>
      </c>
      <c r="D14" t="s">
        <v>24</v>
      </c>
      <c r="E14">
        <v>24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5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f t="shared" si="0"/>
        <v>0.20833333333333334</v>
      </c>
    </row>
    <row r="15" spans="2:21" ht="12.75">
      <c r="B15" t="s">
        <v>1</v>
      </c>
      <c r="C15">
        <v>10</v>
      </c>
      <c r="D15" t="s">
        <v>11</v>
      </c>
      <c r="E15">
        <v>6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f t="shared" si="0"/>
        <v>0.16666666666666666</v>
      </c>
    </row>
    <row r="16" spans="2:21" ht="12.75">
      <c r="B16" t="s">
        <v>2</v>
      </c>
      <c r="C16">
        <v>11</v>
      </c>
      <c r="D16" t="s">
        <v>12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2:22" ht="12.75">
      <c r="B17" t="s">
        <v>3</v>
      </c>
      <c r="C17">
        <v>12</v>
      </c>
      <c r="D17" t="s">
        <v>13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 t="s">
        <v>54</v>
      </c>
    </row>
    <row r="18" spans="2:21" ht="12.75">
      <c r="B18" t="s">
        <v>1</v>
      </c>
      <c r="C18">
        <v>13</v>
      </c>
      <c r="D18" t="s">
        <v>14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f>+SUM(F18:T18)/E18</f>
        <v>0</v>
      </c>
    </row>
    <row r="19" spans="2:21" ht="12.75">
      <c r="B19" t="s">
        <v>2</v>
      </c>
      <c r="C19">
        <v>14</v>
      </c>
      <c r="D19" t="s">
        <v>15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2:22" ht="12.75">
      <c r="B20" t="s">
        <v>3</v>
      </c>
      <c r="C20">
        <v>15</v>
      </c>
      <c r="D20" t="s">
        <v>51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 t="s">
        <v>53</v>
      </c>
    </row>
    <row r="21" spans="6:23" ht="12.75">
      <c r="F21">
        <v>26</v>
      </c>
      <c r="G21">
        <v>58</v>
      </c>
      <c r="H21">
        <v>176</v>
      </c>
      <c r="I21">
        <v>195</v>
      </c>
      <c r="J21">
        <v>29</v>
      </c>
      <c r="K21">
        <v>59</v>
      </c>
      <c r="L21">
        <v>56</v>
      </c>
      <c r="M21">
        <v>44</v>
      </c>
      <c r="N21">
        <v>27</v>
      </c>
      <c r="O21">
        <v>7</v>
      </c>
      <c r="P21">
        <v>0</v>
      </c>
      <c r="Q21">
        <v>2</v>
      </c>
      <c r="R21">
        <v>1</v>
      </c>
      <c r="S21">
        <v>0</v>
      </c>
      <c r="T21">
        <v>1</v>
      </c>
      <c r="V21" t="s">
        <v>40</v>
      </c>
      <c r="W21">
        <f>SUM(F21:T21)</f>
        <v>681</v>
      </c>
    </row>
    <row r="22" spans="3:6" ht="12.75">
      <c r="C22" t="s">
        <v>17</v>
      </c>
      <c r="E22" t="s">
        <v>19</v>
      </c>
      <c r="F22" t="s">
        <v>38</v>
      </c>
    </row>
    <row r="23" spans="2:5" ht="12.75">
      <c r="B23" t="s">
        <v>16</v>
      </c>
      <c r="D23" t="s">
        <v>18</v>
      </c>
      <c r="E23" t="s">
        <v>20</v>
      </c>
    </row>
    <row r="27" spans="1:3" ht="12.75">
      <c r="A27" t="s">
        <v>44</v>
      </c>
      <c r="B27" t="s">
        <v>16</v>
      </c>
      <c r="C27">
        <f>+SUM(E6:E20)</f>
        <v>576</v>
      </c>
    </row>
    <row r="28" spans="2:3" ht="12.75">
      <c r="B28" t="s">
        <v>45</v>
      </c>
      <c r="C28">
        <f>+SUM(F6:T20)</f>
        <v>125</v>
      </c>
    </row>
    <row r="29" spans="2:3" ht="12.75">
      <c r="B29" t="s">
        <v>46</v>
      </c>
      <c r="C29">
        <f>+SUM(F21:T21)</f>
        <v>681</v>
      </c>
    </row>
    <row r="30" spans="1:3" ht="12.75">
      <c r="A30" t="s">
        <v>47</v>
      </c>
      <c r="B30" t="s">
        <v>48</v>
      </c>
      <c r="C30" s="1">
        <f>+(C29+1)*(C27+1)/(C28+1)</f>
        <v>3123.126984126984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W3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4" max="4" width="11.140625" style="0" bestFit="1" customWidth="1"/>
    <col min="22" max="22" width="25.8515625" style="0" bestFit="1" customWidth="1"/>
  </cols>
  <sheetData>
    <row r="2" ht="12.75">
      <c r="A2" t="s">
        <v>22</v>
      </c>
    </row>
    <row r="5" spans="6:22" ht="12.75">
      <c r="F5" t="s">
        <v>50</v>
      </c>
      <c r="G5" t="s">
        <v>26</v>
      </c>
      <c r="H5" t="s">
        <v>27</v>
      </c>
      <c r="I5" t="s">
        <v>28</v>
      </c>
      <c r="J5" t="s">
        <v>39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52</v>
      </c>
      <c r="U5" t="s">
        <v>41</v>
      </c>
      <c r="V5" t="s">
        <v>42</v>
      </c>
    </row>
    <row r="6" spans="2:21" ht="12.75">
      <c r="B6" t="s">
        <v>1</v>
      </c>
      <c r="C6">
        <v>1</v>
      </c>
      <c r="D6" t="s">
        <v>49</v>
      </c>
      <c r="E6">
        <v>12</v>
      </c>
      <c r="F6">
        <v>1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f aca="true" t="shared" si="0" ref="U6:U20">+SUM(F6:T6)/E6</f>
        <v>0.16666666666666666</v>
      </c>
    </row>
    <row r="7" spans="2:21" ht="12.75">
      <c r="B7" t="s">
        <v>2</v>
      </c>
      <c r="C7">
        <v>2</v>
      </c>
      <c r="D7" t="s">
        <v>5</v>
      </c>
      <c r="E7">
        <v>118</v>
      </c>
      <c r="F7">
        <v>0</v>
      </c>
      <c r="G7">
        <v>18</v>
      </c>
      <c r="H7">
        <v>13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f t="shared" si="0"/>
        <v>0.2711864406779661</v>
      </c>
    </row>
    <row r="8" spans="2:21" ht="12.75">
      <c r="B8" t="s">
        <v>3</v>
      </c>
      <c r="C8">
        <v>3</v>
      </c>
      <c r="D8" t="s">
        <v>6</v>
      </c>
      <c r="E8">
        <v>684</v>
      </c>
      <c r="F8">
        <v>0</v>
      </c>
      <c r="G8">
        <v>0</v>
      </c>
      <c r="H8">
        <v>116</v>
      </c>
      <c r="I8">
        <v>39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f t="shared" si="0"/>
        <v>0.22660818713450293</v>
      </c>
    </row>
    <row r="9" spans="2:21" ht="12.75">
      <c r="B9" t="s">
        <v>1</v>
      </c>
      <c r="C9">
        <v>4</v>
      </c>
      <c r="D9" t="s">
        <v>7</v>
      </c>
      <c r="E9">
        <v>949</v>
      </c>
      <c r="F9">
        <v>0</v>
      </c>
      <c r="G9">
        <v>0</v>
      </c>
      <c r="H9">
        <v>0</v>
      </c>
      <c r="I9">
        <v>123</v>
      </c>
      <c r="J9">
        <v>15</v>
      </c>
      <c r="K9">
        <v>5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f t="shared" si="0"/>
        <v>0.1506849315068493</v>
      </c>
    </row>
    <row r="10" spans="2:21" ht="12.75">
      <c r="B10" t="s">
        <v>2</v>
      </c>
      <c r="C10">
        <v>5</v>
      </c>
      <c r="D10" t="s">
        <v>8</v>
      </c>
      <c r="E10">
        <v>474</v>
      </c>
      <c r="F10">
        <v>0</v>
      </c>
      <c r="G10">
        <v>0</v>
      </c>
      <c r="H10">
        <v>0</v>
      </c>
      <c r="I10">
        <v>0</v>
      </c>
      <c r="J10">
        <v>41</v>
      </c>
      <c r="K10">
        <v>33</v>
      </c>
      <c r="L10">
        <v>2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f t="shared" si="0"/>
        <v>0.16033755274261605</v>
      </c>
    </row>
    <row r="11" spans="2:22" ht="12.75">
      <c r="B11" t="s">
        <v>3</v>
      </c>
      <c r="C11">
        <v>6</v>
      </c>
      <c r="D11" t="s">
        <v>9</v>
      </c>
      <c r="E11">
        <v>681</v>
      </c>
      <c r="F11">
        <v>0</v>
      </c>
      <c r="G11">
        <v>0</v>
      </c>
      <c r="H11">
        <v>0</v>
      </c>
      <c r="I11">
        <v>0</v>
      </c>
      <c r="J11">
        <v>0</v>
      </c>
      <c r="K11">
        <v>167</v>
      </c>
      <c r="L11">
        <v>24</v>
      </c>
      <c r="M11">
        <v>2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f t="shared" si="0"/>
        <v>0.2834067547723935</v>
      </c>
      <c r="V11" t="s">
        <v>73</v>
      </c>
    </row>
    <row r="12" spans="2:22" ht="12.75">
      <c r="B12" t="s">
        <v>1</v>
      </c>
      <c r="C12">
        <v>7</v>
      </c>
      <c r="D12" t="s">
        <v>10</v>
      </c>
      <c r="E12">
        <v>309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60</v>
      </c>
      <c r="M12">
        <v>65</v>
      </c>
      <c r="N12">
        <v>6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f t="shared" si="0"/>
        <v>0.42394822006472493</v>
      </c>
      <c r="V12" t="s">
        <v>74</v>
      </c>
    </row>
    <row r="13" spans="2:21" ht="12.75">
      <c r="B13" t="s">
        <v>2</v>
      </c>
      <c r="C13">
        <v>8</v>
      </c>
      <c r="D13" t="s">
        <v>23</v>
      </c>
      <c r="E13">
        <v>162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19</v>
      </c>
      <c r="N13">
        <v>11</v>
      </c>
      <c r="O13">
        <v>6</v>
      </c>
      <c r="P13">
        <v>0</v>
      </c>
      <c r="Q13">
        <v>0</v>
      </c>
      <c r="R13">
        <v>0</v>
      </c>
      <c r="S13">
        <v>0</v>
      </c>
      <c r="T13">
        <v>0</v>
      </c>
      <c r="U13">
        <f t="shared" si="0"/>
        <v>0.2222222222222222</v>
      </c>
    </row>
    <row r="14" spans="2:21" ht="12.75">
      <c r="B14" t="s">
        <v>3</v>
      </c>
      <c r="C14">
        <v>9</v>
      </c>
      <c r="D14" t="s">
        <v>24</v>
      </c>
      <c r="E14">
        <v>134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24</v>
      </c>
      <c r="O14">
        <v>6</v>
      </c>
      <c r="P14">
        <v>0</v>
      </c>
      <c r="Q14">
        <v>0</v>
      </c>
      <c r="R14">
        <v>0</v>
      </c>
      <c r="S14">
        <v>0</v>
      </c>
      <c r="T14">
        <v>0</v>
      </c>
      <c r="U14">
        <f t="shared" si="0"/>
        <v>0.22388059701492538</v>
      </c>
    </row>
    <row r="15" spans="2:21" ht="12.75">
      <c r="B15" t="s">
        <v>1</v>
      </c>
      <c r="C15">
        <v>10</v>
      </c>
      <c r="D15" t="s">
        <v>11</v>
      </c>
      <c r="E15">
        <v>289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48</v>
      </c>
      <c r="P15">
        <v>12</v>
      </c>
      <c r="Q15">
        <v>2</v>
      </c>
      <c r="R15">
        <v>0</v>
      </c>
      <c r="S15">
        <v>0</v>
      </c>
      <c r="T15">
        <v>0</v>
      </c>
      <c r="U15">
        <f t="shared" si="0"/>
        <v>0.21453287197231835</v>
      </c>
    </row>
    <row r="16" spans="2:21" ht="12.75">
      <c r="B16" t="s">
        <v>2</v>
      </c>
      <c r="C16">
        <v>11</v>
      </c>
      <c r="D16" t="s">
        <v>12</v>
      </c>
      <c r="E16">
        <v>135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18</v>
      </c>
      <c r="Q16">
        <v>4</v>
      </c>
      <c r="R16">
        <v>0</v>
      </c>
      <c r="S16">
        <v>0</v>
      </c>
      <c r="T16">
        <v>0</v>
      </c>
      <c r="U16">
        <f t="shared" si="0"/>
        <v>0.16296296296296298</v>
      </c>
    </row>
    <row r="17" spans="2:22" ht="12.75">
      <c r="B17" t="s">
        <v>3</v>
      </c>
      <c r="C17">
        <v>12</v>
      </c>
      <c r="D17" t="s">
        <v>13</v>
      </c>
      <c r="E17">
        <v>204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72</v>
      </c>
      <c r="R17">
        <v>3</v>
      </c>
      <c r="S17">
        <v>3</v>
      </c>
      <c r="T17">
        <v>0</v>
      </c>
      <c r="U17">
        <f t="shared" si="0"/>
        <v>0.38235294117647056</v>
      </c>
      <c r="V17" t="s">
        <v>54</v>
      </c>
    </row>
    <row r="18" spans="2:21" ht="12.75">
      <c r="B18" t="s">
        <v>1</v>
      </c>
      <c r="C18">
        <v>13</v>
      </c>
      <c r="D18" t="s">
        <v>14</v>
      </c>
      <c r="E18">
        <v>57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43</v>
      </c>
      <c r="S18">
        <v>8</v>
      </c>
      <c r="T18">
        <v>1</v>
      </c>
      <c r="U18">
        <f t="shared" si="0"/>
        <v>0.9122807017543859</v>
      </c>
    </row>
    <row r="19" spans="2:21" ht="12.75">
      <c r="B19" t="s">
        <v>2</v>
      </c>
      <c r="C19">
        <v>14</v>
      </c>
      <c r="D19" t="s">
        <v>15</v>
      </c>
      <c r="E19">
        <v>71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6</v>
      </c>
      <c r="T19">
        <v>1</v>
      </c>
      <c r="U19">
        <f t="shared" si="0"/>
        <v>0.09859154929577464</v>
      </c>
    </row>
    <row r="20" spans="2:22" ht="12.75">
      <c r="B20" t="s">
        <v>3</v>
      </c>
      <c r="C20">
        <v>15</v>
      </c>
      <c r="D20" t="s">
        <v>51</v>
      </c>
      <c r="E20">
        <v>34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10</v>
      </c>
      <c r="U20">
        <f t="shared" si="0"/>
        <v>0.29411764705882354</v>
      </c>
      <c r="V20" t="s">
        <v>53</v>
      </c>
    </row>
    <row r="21" spans="6:23" ht="12.75">
      <c r="F21">
        <v>21</v>
      </c>
      <c r="G21">
        <v>121</v>
      </c>
      <c r="H21">
        <v>736</v>
      </c>
      <c r="I21">
        <v>2495</v>
      </c>
      <c r="J21">
        <v>765</v>
      </c>
      <c r="K21">
        <v>1527</v>
      </c>
      <c r="L21">
        <v>982</v>
      </c>
      <c r="M21">
        <v>496</v>
      </c>
      <c r="N21">
        <v>213</v>
      </c>
      <c r="O21">
        <v>447</v>
      </c>
      <c r="P21">
        <v>235</v>
      </c>
      <c r="Q21">
        <v>490</v>
      </c>
      <c r="R21">
        <v>208</v>
      </c>
      <c r="S21">
        <v>193</v>
      </c>
      <c r="T21">
        <v>116</v>
      </c>
      <c r="V21" t="s">
        <v>40</v>
      </c>
      <c r="W21">
        <f>SUM(F21:T21)</f>
        <v>9045</v>
      </c>
    </row>
    <row r="22" spans="3:6" ht="12.75">
      <c r="C22" t="s">
        <v>17</v>
      </c>
      <c r="E22" t="s">
        <v>19</v>
      </c>
      <c r="F22" t="s">
        <v>38</v>
      </c>
    </row>
    <row r="23" spans="2:5" ht="12.75">
      <c r="B23" t="s">
        <v>16</v>
      </c>
      <c r="D23" t="s">
        <v>18</v>
      </c>
      <c r="E23" t="s">
        <v>20</v>
      </c>
    </row>
    <row r="27" spans="1:3" ht="12.75">
      <c r="A27" t="s">
        <v>44</v>
      </c>
      <c r="B27" t="s">
        <v>16</v>
      </c>
      <c r="C27">
        <f>+SUM(E6:E20)</f>
        <v>4313</v>
      </c>
    </row>
    <row r="28" spans="2:3" ht="12.75">
      <c r="B28" t="s">
        <v>45</v>
      </c>
      <c r="C28">
        <f>+SUM(F6:T20)</f>
        <v>1029</v>
      </c>
    </row>
    <row r="29" spans="2:3" ht="12.75">
      <c r="B29" t="s">
        <v>46</v>
      </c>
      <c r="C29">
        <f>+SUM(F21:T21)</f>
        <v>9045</v>
      </c>
    </row>
    <row r="30" spans="1:3" ht="12.75">
      <c r="A30" t="s">
        <v>47</v>
      </c>
      <c r="B30" t="s">
        <v>48</v>
      </c>
      <c r="C30" s="1">
        <f>+(C29+1)*(C27+1)/(C28+1)</f>
        <v>37887.80970873786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WDFW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Woodard</dc:creator>
  <cp:keywords/>
  <dc:description/>
  <cp:lastModifiedBy>Bob Woodard</cp:lastModifiedBy>
  <dcterms:created xsi:type="dcterms:W3CDTF">2002-05-20T22:58:00Z</dcterms:created>
  <dcterms:modified xsi:type="dcterms:W3CDTF">2003-04-01T18:26:04Z</dcterms:modified>
  <cp:category/>
  <cp:version/>
  <cp:contentType/>
  <cp:contentStatus/>
</cp:coreProperties>
</file>