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teel99" sheetId="1" r:id="rId1"/>
    <sheet name="cut99" sheetId="2" r:id="rId2"/>
    <sheet name="coho99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<sst xmlns="http://schemas.openxmlformats.org/spreadsheetml/2006/main" count="190" uniqueCount="71">
  <si>
    <t>Steelhead Smolt Estimate Worksheet</t>
  </si>
  <si>
    <t>Cutthroat Smolt Estimate Worksheet</t>
  </si>
  <si>
    <t>Apr3-11</t>
  </si>
  <si>
    <t>LP/A</t>
  </si>
  <si>
    <t>Apr12-18</t>
  </si>
  <si>
    <t>RP/A</t>
  </si>
  <si>
    <t>Apr19-21</t>
  </si>
  <si>
    <t>LP/RP</t>
  </si>
  <si>
    <t>A</t>
  </si>
  <si>
    <t>Apr22-25</t>
  </si>
  <si>
    <t>LP</t>
  </si>
  <si>
    <t>Apr26-2</t>
  </si>
  <si>
    <t>RP</t>
  </si>
  <si>
    <t>May3-9</t>
  </si>
  <si>
    <t>May10-16</t>
  </si>
  <si>
    <t>May17-23</t>
  </si>
  <si>
    <t>May31-6</t>
  </si>
  <si>
    <t>May24-30</t>
  </si>
  <si>
    <t>Jun7-13</t>
  </si>
  <si>
    <t>Jun14-20</t>
  </si>
  <si>
    <t>Jun21-25</t>
  </si>
  <si>
    <t>Number</t>
  </si>
  <si>
    <t>Recovery Period</t>
  </si>
  <si>
    <t>Week #</t>
  </si>
  <si>
    <t>Marked</t>
  </si>
  <si>
    <t>Marks</t>
  </si>
  <si>
    <t>Mark Period</t>
  </si>
  <si>
    <t>Apr4-12</t>
  </si>
  <si>
    <t>Apr13-19</t>
  </si>
  <si>
    <t>Apr20-22</t>
  </si>
  <si>
    <t>Apr23-26</t>
  </si>
  <si>
    <t>Apr27-3</t>
  </si>
  <si>
    <t>May4-10</t>
  </si>
  <si>
    <t>May11-17</t>
  </si>
  <si>
    <t>May25-31</t>
  </si>
  <si>
    <t>May18-24</t>
  </si>
  <si>
    <t>Jun1-7</t>
  </si>
  <si>
    <t>Jun8-14</t>
  </si>
  <si>
    <t>Jun15-21</t>
  </si>
  <si>
    <t>Jun22-26</t>
  </si>
  <si>
    <t>Trap Eff</t>
  </si>
  <si>
    <t>Comments</t>
  </si>
  <si>
    <t>4/25 Log in trap</t>
  </si>
  <si>
    <t>Jun21-26</t>
  </si>
  <si>
    <t>Jun22-27</t>
  </si>
  <si>
    <t>Maiden Counts</t>
  </si>
  <si>
    <t>check</t>
  </si>
  <si>
    <t>Recaps</t>
  </si>
  <si>
    <t>Catch</t>
  </si>
  <si>
    <t>Pooled</t>
  </si>
  <si>
    <t>Pop Est</t>
  </si>
  <si>
    <t>Maiden Catch</t>
  </si>
  <si>
    <t>Jun21-1</t>
  </si>
  <si>
    <t>Jun22-2</t>
  </si>
  <si>
    <t>**One hatchery coho caught in trap on 6/22/99 - marked with Blue PJ A, but never recaptured.</t>
  </si>
  <si>
    <t>A &amp; LP/A</t>
  </si>
  <si>
    <t>5/12 half fish marked with A and half with LP/A</t>
  </si>
  <si>
    <t>Mark Retention Test</t>
  </si>
  <si>
    <t>6/14 Moved trap up 6'</t>
  </si>
  <si>
    <t>Date</t>
  </si>
  <si>
    <t>Species</t>
  </si>
  <si>
    <t>PJ</t>
  </si>
  <si>
    <t>WT</t>
  </si>
  <si>
    <t>After 24 hrs</t>
  </si>
  <si>
    <t>coho</t>
  </si>
  <si>
    <t>yes</t>
  </si>
  <si>
    <t>1 mort with CWT</t>
  </si>
  <si>
    <t>22 with CWT</t>
  </si>
  <si>
    <t>2 without CWT</t>
  </si>
  <si>
    <t>All had tags</t>
  </si>
  <si>
    <t>Coho Smolt Estimate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</si>
</sst>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4" max="4" width="11.140625" style="0" bestFit="1" customWidth="1"/>
    <col min="10" max="10" width="11.57421875" style="0" customWidth="1"/>
    <col min="20" max="20" width="10.28125" style="0" bestFit="1" customWidth="1"/>
  </cols>
  <sheetData>
    <row r="2" ht="12.75">
      <c r="A2" t="s">
        <v>0</v>
      </c>
    </row>
    <row r="5" spans="6:20" ht="12.75"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35</v>
      </c>
      <c r="N5" t="s">
        <v>34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</row>
    <row r="6" spans="2:19" ht="12.75">
      <c r="B6" t="s">
        <v>3</v>
      </c>
      <c r="C6">
        <v>1</v>
      </c>
      <c r="D6" t="s">
        <v>2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f aca="true" t="shared" si="0" ref="S6:S17">+SUM(F6:R6)/E6</f>
        <v>0</v>
      </c>
    </row>
    <row r="7" spans="2:19" ht="12.75">
      <c r="B7" t="s">
        <v>5</v>
      </c>
      <c r="C7">
        <v>2</v>
      </c>
      <c r="D7" t="s">
        <v>4</v>
      </c>
      <c r="E7">
        <v>26</v>
      </c>
      <c r="F7">
        <v>0</v>
      </c>
      <c r="G7">
        <v>1</v>
      </c>
      <c r="H7">
        <v>2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 t="shared" si="0"/>
        <v>0.15384615384615385</v>
      </c>
    </row>
    <row r="8" spans="2:19" ht="12.75">
      <c r="B8" t="s">
        <v>7</v>
      </c>
      <c r="C8">
        <v>3</v>
      </c>
      <c r="D8" t="s">
        <v>6</v>
      </c>
      <c r="E8">
        <v>15</v>
      </c>
      <c r="F8">
        <v>0</v>
      </c>
      <c r="G8">
        <v>0</v>
      </c>
      <c r="H8">
        <v>3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0.4</v>
      </c>
    </row>
    <row r="9" spans="2:20" ht="12.75">
      <c r="B9" t="s">
        <v>8</v>
      </c>
      <c r="C9">
        <v>4</v>
      </c>
      <c r="D9" t="s">
        <v>9</v>
      </c>
      <c r="E9">
        <v>46</v>
      </c>
      <c r="F9">
        <v>0</v>
      </c>
      <c r="G9">
        <v>0</v>
      </c>
      <c r="H9">
        <v>0</v>
      </c>
      <c r="I9">
        <v>6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0"/>
        <v>0.21739130434782608</v>
      </c>
      <c r="T9" t="s">
        <v>42</v>
      </c>
    </row>
    <row r="10" spans="2:19" ht="12.75">
      <c r="B10" t="s">
        <v>10</v>
      </c>
      <c r="C10">
        <v>5</v>
      </c>
      <c r="D10" t="s">
        <v>11</v>
      </c>
      <c r="E10">
        <v>123</v>
      </c>
      <c r="F10">
        <v>0</v>
      </c>
      <c r="G10">
        <v>0</v>
      </c>
      <c r="H10">
        <v>0</v>
      </c>
      <c r="I10">
        <v>0</v>
      </c>
      <c r="J10">
        <v>31</v>
      </c>
      <c r="K10">
        <v>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 t="shared" si="0"/>
        <v>0.34959349593495936</v>
      </c>
    </row>
    <row r="11" spans="2:19" ht="12.75">
      <c r="B11" t="s">
        <v>12</v>
      </c>
      <c r="C11">
        <v>6</v>
      </c>
      <c r="D11" t="s">
        <v>13</v>
      </c>
      <c r="E11">
        <v>163</v>
      </c>
      <c r="F11">
        <v>0</v>
      </c>
      <c r="G11">
        <v>0</v>
      </c>
      <c r="H11">
        <v>0</v>
      </c>
      <c r="I11">
        <v>0</v>
      </c>
      <c r="J11">
        <v>0</v>
      </c>
      <c r="K11">
        <v>36</v>
      </c>
      <c r="L11">
        <v>7</v>
      </c>
      <c r="M11">
        <v>3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0"/>
        <v>0.2822085889570552</v>
      </c>
    </row>
    <row r="12" spans="2:19" ht="12.75">
      <c r="B12" t="s">
        <v>8</v>
      </c>
      <c r="C12">
        <v>7</v>
      </c>
      <c r="D12" t="s">
        <v>14</v>
      </c>
      <c r="E12">
        <v>100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33</v>
      </c>
      <c r="M12">
        <v>4</v>
      </c>
      <c r="N12">
        <v>0</v>
      </c>
      <c r="O12">
        <v>0</v>
      </c>
      <c r="P12">
        <v>0</v>
      </c>
      <c r="Q12">
        <v>0</v>
      </c>
      <c r="R12">
        <v>0</v>
      </c>
      <c r="S12">
        <f t="shared" si="0"/>
        <v>0.37</v>
      </c>
    </row>
    <row r="13" spans="2:19" ht="12.75">
      <c r="B13" t="s">
        <v>10</v>
      </c>
      <c r="C13">
        <v>8</v>
      </c>
      <c r="D13" t="s">
        <v>15</v>
      </c>
      <c r="E13">
        <v>96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19</v>
      </c>
      <c r="N13">
        <v>3</v>
      </c>
      <c r="O13">
        <v>0</v>
      </c>
      <c r="P13">
        <v>0</v>
      </c>
      <c r="Q13">
        <v>0</v>
      </c>
      <c r="R13">
        <v>0</v>
      </c>
      <c r="S13">
        <f t="shared" si="0"/>
        <v>0.22916666666666666</v>
      </c>
    </row>
    <row r="14" spans="2:19" ht="12.75">
      <c r="B14" t="s">
        <v>12</v>
      </c>
      <c r="C14">
        <v>9</v>
      </c>
      <c r="D14" t="s">
        <v>17</v>
      </c>
      <c r="E14">
        <v>32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9</v>
      </c>
      <c r="O14">
        <v>0</v>
      </c>
      <c r="P14">
        <v>0</v>
      </c>
      <c r="Q14">
        <v>0</v>
      </c>
      <c r="R14">
        <v>0</v>
      </c>
      <c r="S14">
        <f t="shared" si="0"/>
        <v>0.28125</v>
      </c>
    </row>
    <row r="15" spans="2:19" ht="12.75">
      <c r="B15" t="s">
        <v>8</v>
      </c>
      <c r="C15">
        <v>10</v>
      </c>
      <c r="D15" t="s">
        <v>16</v>
      </c>
      <c r="E15">
        <v>7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f t="shared" si="0"/>
        <v>0</v>
      </c>
    </row>
    <row r="16" spans="2:19" ht="12.75">
      <c r="B16" t="s">
        <v>10</v>
      </c>
      <c r="C16">
        <v>11</v>
      </c>
      <c r="D16" t="s">
        <v>18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f t="shared" si="0"/>
        <v>0</v>
      </c>
    </row>
    <row r="17" spans="2:20" ht="12.75">
      <c r="B17" t="s">
        <v>12</v>
      </c>
      <c r="C17">
        <v>12</v>
      </c>
      <c r="D17" t="s">
        <v>19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f t="shared" si="0"/>
        <v>1</v>
      </c>
      <c r="T17" t="s">
        <v>58</v>
      </c>
    </row>
    <row r="18" spans="2:19" ht="12.75">
      <c r="B18" t="s">
        <v>8</v>
      </c>
      <c r="C18">
        <v>13</v>
      </c>
      <c r="D18" t="s">
        <v>20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6:22" ht="12.75">
      <c r="F19">
        <v>3</v>
      </c>
      <c r="G19">
        <v>29</v>
      </c>
      <c r="H19">
        <v>15</v>
      </c>
      <c r="I19">
        <v>49</v>
      </c>
      <c r="J19">
        <v>124</v>
      </c>
      <c r="K19">
        <v>181</v>
      </c>
      <c r="L19">
        <v>102</v>
      </c>
      <c r="M19">
        <v>99</v>
      </c>
      <c r="N19">
        <v>32</v>
      </c>
      <c r="O19">
        <v>7</v>
      </c>
      <c r="P19">
        <v>2</v>
      </c>
      <c r="Q19">
        <v>4</v>
      </c>
      <c r="R19">
        <v>0</v>
      </c>
      <c r="T19" t="s">
        <v>45</v>
      </c>
      <c r="V19">
        <f>SUM(F19:R19)</f>
        <v>647</v>
      </c>
    </row>
    <row r="20" spans="5:6" ht="12.75">
      <c r="E20" t="s">
        <v>21</v>
      </c>
      <c r="F20" t="s">
        <v>22</v>
      </c>
    </row>
    <row r="21" spans="3:5" ht="12.75">
      <c r="C21" t="s">
        <v>23</v>
      </c>
      <c r="E21" t="s">
        <v>24</v>
      </c>
    </row>
    <row r="22" spans="2:4" ht="12.75">
      <c r="B22" t="s">
        <v>25</v>
      </c>
      <c r="D22" t="s">
        <v>26</v>
      </c>
    </row>
    <row r="26" ht="12.75">
      <c r="E26" s="2" t="s">
        <v>57</v>
      </c>
    </row>
    <row r="27" spans="1:11" ht="12.75">
      <c r="A27" t="s">
        <v>46</v>
      </c>
      <c r="B27" t="s">
        <v>25</v>
      </c>
      <c r="C27">
        <f>+SUM(E6:E18)</f>
        <v>613</v>
      </c>
      <c r="E27" s="3" t="s">
        <v>59</v>
      </c>
      <c r="F27" s="3" t="s">
        <v>60</v>
      </c>
      <c r="G27" s="3" t="s">
        <v>21</v>
      </c>
      <c r="H27" s="3" t="s">
        <v>61</v>
      </c>
      <c r="I27" s="3" t="s">
        <v>62</v>
      </c>
      <c r="J27" s="3" t="s">
        <v>63</v>
      </c>
      <c r="K27" s="3"/>
    </row>
    <row r="28" spans="2:10" ht="12.75">
      <c r="B28" t="s">
        <v>47</v>
      </c>
      <c r="C28">
        <f>+SUM(F6:R18)</f>
        <v>178</v>
      </c>
      <c r="E28" s="4">
        <v>37422</v>
      </c>
      <c r="F28" t="s">
        <v>64</v>
      </c>
      <c r="G28">
        <v>25</v>
      </c>
      <c r="H28" t="s">
        <v>65</v>
      </c>
      <c r="I28" t="s">
        <v>65</v>
      </c>
      <c r="J28" t="s">
        <v>66</v>
      </c>
    </row>
    <row r="29" spans="2:10" ht="12.75">
      <c r="B29" t="s">
        <v>48</v>
      </c>
      <c r="C29">
        <f>+SUM(F19:R19)</f>
        <v>647</v>
      </c>
      <c r="J29" t="s">
        <v>67</v>
      </c>
    </row>
    <row r="30" spans="1:10" ht="12.75">
      <c r="A30" t="s">
        <v>49</v>
      </c>
      <c r="B30" t="s">
        <v>50</v>
      </c>
      <c r="C30" s="1">
        <f>+(C29+1)*(C27+1)/(C28+1)</f>
        <v>2222.7486033519554</v>
      </c>
      <c r="J30" t="s">
        <v>68</v>
      </c>
    </row>
    <row r="31" spans="5:10" ht="12.75">
      <c r="E31" s="4">
        <v>37429</v>
      </c>
      <c r="F31" t="s">
        <v>64</v>
      </c>
      <c r="G31">
        <v>25</v>
      </c>
      <c r="H31" t="s">
        <v>65</v>
      </c>
      <c r="I31" t="s">
        <v>65</v>
      </c>
      <c r="J31" t="s">
        <v>69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1"/>
  <sheetViews>
    <sheetView zoomScale="75" zoomScaleNormal="75" workbookViewId="0" topLeftCell="A1">
      <selection activeCell="A20" sqref="A20"/>
    </sheetView>
  </sheetViews>
  <sheetFormatPr defaultColWidth="9.140625" defaultRowHeight="12.75"/>
  <sheetData>
    <row r="2" ht="12.75">
      <c r="A2" t="s">
        <v>1</v>
      </c>
    </row>
    <row r="6" spans="6:20" ht="12.75">
      <c r="F6" t="s">
        <v>27</v>
      </c>
      <c r="G6" t="s">
        <v>28</v>
      </c>
      <c r="H6" t="s">
        <v>29</v>
      </c>
      <c r="I6" t="s">
        <v>30</v>
      </c>
      <c r="J6" t="s">
        <v>31</v>
      </c>
      <c r="K6" t="s">
        <v>32</v>
      </c>
      <c r="L6" t="s">
        <v>33</v>
      </c>
      <c r="M6" t="s">
        <v>35</v>
      </c>
      <c r="N6" t="s">
        <v>34</v>
      </c>
      <c r="O6" t="s">
        <v>36</v>
      </c>
      <c r="P6" t="s">
        <v>37</v>
      </c>
      <c r="Q6" t="s">
        <v>38</v>
      </c>
      <c r="R6" t="s">
        <v>44</v>
      </c>
      <c r="S6" t="s">
        <v>40</v>
      </c>
      <c r="T6" t="s">
        <v>41</v>
      </c>
    </row>
    <row r="7" spans="2:19" ht="12.75">
      <c r="B7" t="s">
        <v>3</v>
      </c>
      <c r="C7">
        <v>1</v>
      </c>
      <c r="D7" t="s">
        <v>2</v>
      </c>
      <c r="E7">
        <v>4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 aca="true" t="shared" si="0" ref="S7:S18">+SUM(F7:R7)/E7</f>
        <v>0.25</v>
      </c>
    </row>
    <row r="8" spans="2:19" ht="12.75">
      <c r="B8" t="s">
        <v>5</v>
      </c>
      <c r="C8">
        <v>2</v>
      </c>
      <c r="D8" t="s">
        <v>4</v>
      </c>
      <c r="E8">
        <v>47</v>
      </c>
      <c r="F8">
        <v>0</v>
      </c>
      <c r="G8">
        <v>9</v>
      </c>
      <c r="H8">
        <v>1</v>
      </c>
      <c r="I8">
        <v>2</v>
      </c>
      <c r="J8">
        <v>2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0.3404255319148936</v>
      </c>
    </row>
    <row r="9" spans="2:19" ht="12.75">
      <c r="B9" t="s">
        <v>7</v>
      </c>
      <c r="C9">
        <v>3</v>
      </c>
      <c r="D9" t="s">
        <v>6</v>
      </c>
      <c r="E9">
        <v>10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0"/>
        <v>0.2</v>
      </c>
    </row>
    <row r="10" spans="2:20" ht="12.75">
      <c r="B10" t="s">
        <v>8</v>
      </c>
      <c r="C10">
        <v>4</v>
      </c>
      <c r="D10" t="s">
        <v>9</v>
      </c>
      <c r="E10">
        <v>23</v>
      </c>
      <c r="F10">
        <v>0</v>
      </c>
      <c r="G10">
        <v>0</v>
      </c>
      <c r="H10">
        <v>0</v>
      </c>
      <c r="I10">
        <v>1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 t="shared" si="0"/>
        <v>0.13043478260869565</v>
      </c>
      <c r="T10" t="s">
        <v>42</v>
      </c>
    </row>
    <row r="11" spans="2:19" ht="12.75">
      <c r="B11" t="s">
        <v>10</v>
      </c>
      <c r="C11">
        <v>5</v>
      </c>
      <c r="D11" t="s">
        <v>11</v>
      </c>
      <c r="E11">
        <v>49</v>
      </c>
      <c r="F11">
        <v>0</v>
      </c>
      <c r="G11">
        <v>0</v>
      </c>
      <c r="H11">
        <v>0</v>
      </c>
      <c r="I11">
        <v>0</v>
      </c>
      <c r="J11">
        <v>6</v>
      </c>
      <c r="K11">
        <v>4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0"/>
        <v>0.24489795918367346</v>
      </c>
    </row>
    <row r="12" spans="2:19" ht="12.75">
      <c r="B12" t="s">
        <v>12</v>
      </c>
      <c r="C12">
        <v>6</v>
      </c>
      <c r="D12" t="s">
        <v>13</v>
      </c>
      <c r="E12">
        <v>47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f t="shared" si="0"/>
        <v>0.1276595744680851</v>
      </c>
    </row>
    <row r="13" spans="2:19" ht="12.75">
      <c r="B13" t="s">
        <v>8</v>
      </c>
      <c r="C13">
        <v>7</v>
      </c>
      <c r="D13" t="s">
        <v>14</v>
      </c>
      <c r="E13">
        <v>53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>
        <v>4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0"/>
        <v>0.24528301886792453</v>
      </c>
    </row>
    <row r="14" spans="2:19" ht="12.75">
      <c r="B14" t="s">
        <v>10</v>
      </c>
      <c r="C14">
        <v>8</v>
      </c>
      <c r="D14" t="s">
        <v>15</v>
      </c>
      <c r="E14">
        <v>87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21</v>
      </c>
      <c r="N14">
        <v>6</v>
      </c>
      <c r="O14">
        <v>1</v>
      </c>
      <c r="P14">
        <v>0</v>
      </c>
      <c r="Q14">
        <v>0</v>
      </c>
      <c r="R14">
        <v>0</v>
      </c>
      <c r="S14">
        <f t="shared" si="0"/>
        <v>0.3218390804597701</v>
      </c>
    </row>
    <row r="15" spans="2:19" ht="12.75">
      <c r="B15" t="s">
        <v>12</v>
      </c>
      <c r="C15">
        <v>9</v>
      </c>
      <c r="D15" t="s">
        <v>17</v>
      </c>
      <c r="E15">
        <v>47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10</v>
      </c>
      <c r="O15">
        <v>6</v>
      </c>
      <c r="P15">
        <v>0</v>
      </c>
      <c r="Q15">
        <v>0</v>
      </c>
      <c r="R15">
        <v>0</v>
      </c>
      <c r="S15">
        <f t="shared" si="0"/>
        <v>0.3404255319148936</v>
      </c>
    </row>
    <row r="16" spans="2:19" ht="12.75">
      <c r="B16" t="s">
        <v>8</v>
      </c>
      <c r="C16">
        <v>10</v>
      </c>
      <c r="D16" t="s">
        <v>16</v>
      </c>
      <c r="E16">
        <v>15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</v>
      </c>
      <c r="P16">
        <v>0</v>
      </c>
      <c r="Q16">
        <v>0</v>
      </c>
      <c r="R16">
        <v>0</v>
      </c>
      <c r="S16">
        <f t="shared" si="0"/>
        <v>0.26666666666666666</v>
      </c>
    </row>
    <row r="17" spans="2:19" ht="12.75">
      <c r="B17" t="s">
        <v>10</v>
      </c>
      <c r="C17">
        <v>11</v>
      </c>
      <c r="D17" t="s">
        <v>18</v>
      </c>
      <c r="E17">
        <v>7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f t="shared" si="0"/>
        <v>0.14285714285714285</v>
      </c>
    </row>
    <row r="18" spans="2:20" ht="12.75">
      <c r="B18" t="s">
        <v>12</v>
      </c>
      <c r="C18">
        <v>12</v>
      </c>
      <c r="D18" t="s">
        <v>19</v>
      </c>
      <c r="E18">
        <v>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0</v>
      </c>
      <c r="S18">
        <f t="shared" si="0"/>
        <v>0.6666666666666666</v>
      </c>
      <c r="T18" t="s">
        <v>58</v>
      </c>
    </row>
    <row r="19" spans="2:19" ht="12.75">
      <c r="B19" t="s">
        <v>8</v>
      </c>
      <c r="C19">
        <v>13</v>
      </c>
      <c r="D19" t="s">
        <v>43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6:22" ht="12.75">
      <c r="F20">
        <v>4</v>
      </c>
      <c r="G20">
        <v>48</v>
      </c>
      <c r="H20">
        <v>10</v>
      </c>
      <c r="I20">
        <v>23</v>
      </c>
      <c r="J20">
        <v>49</v>
      </c>
      <c r="K20">
        <v>52</v>
      </c>
      <c r="L20">
        <v>54</v>
      </c>
      <c r="M20">
        <v>88</v>
      </c>
      <c r="N20">
        <v>47</v>
      </c>
      <c r="O20">
        <v>17</v>
      </c>
      <c r="P20">
        <v>7</v>
      </c>
      <c r="Q20">
        <v>3</v>
      </c>
      <c r="R20">
        <v>1</v>
      </c>
      <c r="T20" t="s">
        <v>51</v>
      </c>
      <c r="V20">
        <f>SUM(F20:R20)</f>
        <v>403</v>
      </c>
    </row>
    <row r="21" spans="5:6" ht="12.75">
      <c r="E21" t="s">
        <v>21</v>
      </c>
      <c r="F21" t="s">
        <v>22</v>
      </c>
    </row>
    <row r="22" spans="3:5" ht="12.75">
      <c r="C22" t="s">
        <v>23</v>
      </c>
      <c r="E22" t="s">
        <v>24</v>
      </c>
    </row>
    <row r="23" spans="2:4" ht="12.75">
      <c r="B23" t="s">
        <v>25</v>
      </c>
      <c r="D23" t="s">
        <v>26</v>
      </c>
    </row>
    <row r="28" spans="1:3" ht="12.75">
      <c r="A28" t="s">
        <v>46</v>
      </c>
      <c r="B28" t="s">
        <v>25</v>
      </c>
      <c r="C28">
        <f>+SUM(E7:E19)</f>
        <v>392</v>
      </c>
    </row>
    <row r="29" spans="2:3" ht="12.75">
      <c r="B29" t="s">
        <v>47</v>
      </c>
      <c r="C29">
        <f>+SUM(F7:R19)</f>
        <v>104</v>
      </c>
    </row>
    <row r="30" spans="2:3" ht="12.75">
      <c r="B30" t="s">
        <v>48</v>
      </c>
      <c r="C30">
        <f>+SUM(F20:R20)</f>
        <v>403</v>
      </c>
    </row>
    <row r="31" spans="1:3" ht="12.75">
      <c r="A31" t="s">
        <v>49</v>
      </c>
      <c r="B31" t="s">
        <v>50</v>
      </c>
      <c r="C31" s="1">
        <f>+(C30+1)*(C28+1)/(C29+1)</f>
        <v>1512.1142857142856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="75" zoomScaleNormal="75" workbookViewId="0" topLeftCell="A1">
      <selection activeCell="A20" sqref="A20"/>
    </sheetView>
  </sheetViews>
  <sheetFormatPr defaultColWidth="9.140625" defaultRowHeight="12.75"/>
  <sheetData>
    <row r="2" ht="12.75">
      <c r="A2" t="s">
        <v>70</v>
      </c>
    </row>
    <row r="6" spans="6:20" ht="12.75">
      <c r="F6" t="s">
        <v>27</v>
      </c>
      <c r="G6" t="s">
        <v>28</v>
      </c>
      <c r="H6" t="s">
        <v>29</v>
      </c>
      <c r="I6" t="s">
        <v>30</v>
      </c>
      <c r="J6" t="s">
        <v>31</v>
      </c>
      <c r="K6" t="s">
        <v>32</v>
      </c>
      <c r="L6" t="s">
        <v>33</v>
      </c>
      <c r="M6" t="s">
        <v>35</v>
      </c>
      <c r="N6" t="s">
        <v>34</v>
      </c>
      <c r="O6" t="s">
        <v>36</v>
      </c>
      <c r="P6" t="s">
        <v>37</v>
      </c>
      <c r="Q6" t="s">
        <v>38</v>
      </c>
      <c r="R6" t="s">
        <v>53</v>
      </c>
      <c r="S6" t="s">
        <v>40</v>
      </c>
      <c r="T6" t="s">
        <v>41</v>
      </c>
    </row>
    <row r="7" spans="2:19" ht="12.75">
      <c r="B7" t="s">
        <v>3</v>
      </c>
      <c r="C7">
        <v>1</v>
      </c>
      <c r="D7" t="s">
        <v>2</v>
      </c>
      <c r="E7">
        <v>81</v>
      </c>
      <c r="F7">
        <v>14</v>
      </c>
      <c r="G7">
        <v>2</v>
      </c>
      <c r="H7">
        <v>0</v>
      </c>
      <c r="I7">
        <v>0</v>
      </c>
      <c r="J7">
        <v>2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 aca="true" t="shared" si="0" ref="S7:S19">+SUM(F7:R7)/E7</f>
        <v>0.2345679012345679</v>
      </c>
    </row>
    <row r="8" spans="2:19" ht="12.75">
      <c r="B8" t="s">
        <v>5</v>
      </c>
      <c r="C8">
        <v>2</v>
      </c>
      <c r="D8" t="s">
        <v>4</v>
      </c>
      <c r="E8">
        <v>60</v>
      </c>
      <c r="F8">
        <v>0</v>
      </c>
      <c r="G8">
        <v>6</v>
      </c>
      <c r="H8">
        <v>2</v>
      </c>
      <c r="I8">
        <v>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0"/>
        <v>0.23333333333333334</v>
      </c>
    </row>
    <row r="9" spans="2:19" ht="12.75">
      <c r="B9" t="s">
        <v>7</v>
      </c>
      <c r="C9">
        <v>3</v>
      </c>
      <c r="D9" t="s">
        <v>6</v>
      </c>
      <c r="E9">
        <v>39</v>
      </c>
      <c r="F9">
        <v>0</v>
      </c>
      <c r="G9">
        <v>0</v>
      </c>
      <c r="H9">
        <v>3</v>
      </c>
      <c r="I9">
        <v>6</v>
      </c>
      <c r="J9">
        <v>6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0"/>
        <v>0.41025641025641024</v>
      </c>
    </row>
    <row r="10" spans="2:20" ht="12.75">
      <c r="B10" t="s">
        <v>8</v>
      </c>
      <c r="C10">
        <v>4</v>
      </c>
      <c r="D10" t="s">
        <v>9</v>
      </c>
      <c r="E10">
        <v>154</v>
      </c>
      <c r="F10">
        <v>0</v>
      </c>
      <c r="G10">
        <v>0</v>
      </c>
      <c r="H10">
        <v>0</v>
      </c>
      <c r="I10">
        <v>13</v>
      </c>
      <c r="J10">
        <v>27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 t="shared" si="0"/>
        <v>0.2857142857142857</v>
      </c>
      <c r="T10" t="s">
        <v>42</v>
      </c>
    </row>
    <row r="11" spans="2:19" ht="12.75">
      <c r="B11" t="s">
        <v>10</v>
      </c>
      <c r="C11">
        <v>5</v>
      </c>
      <c r="D11" t="s">
        <v>11</v>
      </c>
      <c r="E11">
        <v>226</v>
      </c>
      <c r="F11">
        <v>0</v>
      </c>
      <c r="G11">
        <v>0</v>
      </c>
      <c r="H11">
        <v>0</v>
      </c>
      <c r="I11">
        <v>0</v>
      </c>
      <c r="J11">
        <v>47</v>
      </c>
      <c r="K11">
        <v>8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0"/>
        <v>0.26548672566371684</v>
      </c>
    </row>
    <row r="12" spans="2:19" ht="12.75">
      <c r="B12" t="s">
        <v>12</v>
      </c>
      <c r="C12">
        <v>6</v>
      </c>
      <c r="D12" t="s">
        <v>13</v>
      </c>
      <c r="E12">
        <v>285</v>
      </c>
      <c r="F12">
        <v>0</v>
      </c>
      <c r="G12">
        <v>0</v>
      </c>
      <c r="H12">
        <v>0</v>
      </c>
      <c r="I12">
        <v>0</v>
      </c>
      <c r="J12">
        <v>0</v>
      </c>
      <c r="K12">
        <v>19</v>
      </c>
      <c r="L12">
        <v>20</v>
      </c>
      <c r="M12">
        <v>4</v>
      </c>
      <c r="N12">
        <v>0</v>
      </c>
      <c r="O12">
        <v>0</v>
      </c>
      <c r="P12">
        <v>0</v>
      </c>
      <c r="Q12">
        <v>0</v>
      </c>
      <c r="R12">
        <v>0</v>
      </c>
      <c r="S12">
        <f t="shared" si="0"/>
        <v>0.15087719298245614</v>
      </c>
    </row>
    <row r="13" spans="2:20" ht="12.75">
      <c r="B13" t="s">
        <v>55</v>
      </c>
      <c r="C13">
        <v>7</v>
      </c>
      <c r="D13" t="s">
        <v>14</v>
      </c>
      <c r="E13">
        <v>318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51</v>
      </c>
      <c r="M13">
        <v>27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0"/>
        <v>0.24528301886792453</v>
      </c>
      <c r="T13" t="s">
        <v>56</v>
      </c>
    </row>
    <row r="14" spans="2:19" ht="12.75">
      <c r="B14" t="s">
        <v>10</v>
      </c>
      <c r="C14">
        <v>8</v>
      </c>
      <c r="D14" t="s">
        <v>15</v>
      </c>
      <c r="E14">
        <v>289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46</v>
      </c>
      <c r="N14">
        <v>22</v>
      </c>
      <c r="O14">
        <v>4</v>
      </c>
      <c r="P14">
        <v>0</v>
      </c>
      <c r="Q14">
        <v>0</v>
      </c>
      <c r="R14">
        <v>0</v>
      </c>
      <c r="S14">
        <f t="shared" si="0"/>
        <v>0.2491349480968858</v>
      </c>
    </row>
    <row r="15" spans="2:19" ht="12.75">
      <c r="B15" t="s">
        <v>12</v>
      </c>
      <c r="C15">
        <v>9</v>
      </c>
      <c r="D15" t="s">
        <v>17</v>
      </c>
      <c r="E15">
        <v>283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60</v>
      </c>
      <c r="O15">
        <v>29</v>
      </c>
      <c r="P15">
        <v>4</v>
      </c>
      <c r="Q15">
        <v>0</v>
      </c>
      <c r="R15">
        <v>0</v>
      </c>
      <c r="S15">
        <f t="shared" si="0"/>
        <v>0.3286219081272085</v>
      </c>
    </row>
    <row r="16" spans="2:19" ht="12.75">
      <c r="B16" t="s">
        <v>8</v>
      </c>
      <c r="C16">
        <v>10</v>
      </c>
      <c r="D16" t="s">
        <v>16</v>
      </c>
      <c r="E16">
        <v>271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34</v>
      </c>
      <c r="P16">
        <v>29</v>
      </c>
      <c r="Q16">
        <v>4</v>
      </c>
      <c r="R16">
        <v>0</v>
      </c>
      <c r="S16">
        <f t="shared" si="0"/>
        <v>0.24723247232472326</v>
      </c>
    </row>
    <row r="17" spans="2:19" ht="12.75">
      <c r="B17" t="s">
        <v>10</v>
      </c>
      <c r="C17">
        <v>11</v>
      </c>
      <c r="D17" t="s">
        <v>18</v>
      </c>
      <c r="E17">
        <v>150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14</v>
      </c>
      <c r="Q17">
        <v>14</v>
      </c>
      <c r="R17">
        <v>0</v>
      </c>
      <c r="S17">
        <f t="shared" si="0"/>
        <v>0.18666666666666668</v>
      </c>
    </row>
    <row r="18" spans="2:20" ht="12.75">
      <c r="B18" t="s">
        <v>12</v>
      </c>
      <c r="C18">
        <v>12</v>
      </c>
      <c r="D18" t="s">
        <v>19</v>
      </c>
      <c r="E18">
        <v>252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74</v>
      </c>
      <c r="R18">
        <v>39</v>
      </c>
      <c r="S18">
        <f t="shared" si="0"/>
        <v>0.44841269841269843</v>
      </c>
      <c r="T18" t="s">
        <v>58</v>
      </c>
    </row>
    <row r="19" spans="2:19" ht="12.75">
      <c r="B19" t="s">
        <v>8</v>
      </c>
      <c r="C19">
        <v>13</v>
      </c>
      <c r="D19" t="s">
        <v>52</v>
      </c>
      <c r="E19">
        <v>182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99</v>
      </c>
      <c r="S19">
        <f t="shared" si="0"/>
        <v>0.5439560439560439</v>
      </c>
    </row>
    <row r="20" spans="6:22" ht="12.75">
      <c r="F20">
        <v>81</v>
      </c>
      <c r="G20">
        <v>61</v>
      </c>
      <c r="H20">
        <v>39</v>
      </c>
      <c r="I20">
        <v>158</v>
      </c>
      <c r="J20">
        <v>694</v>
      </c>
      <c r="K20">
        <v>1491</v>
      </c>
      <c r="L20">
        <v>1032</v>
      </c>
      <c r="M20">
        <v>1226</v>
      </c>
      <c r="N20">
        <v>1051</v>
      </c>
      <c r="O20">
        <v>433</v>
      </c>
      <c r="P20">
        <v>151</v>
      </c>
      <c r="Q20">
        <v>469</v>
      </c>
      <c r="R20">
        <v>465</v>
      </c>
      <c r="T20" t="s">
        <v>51</v>
      </c>
      <c r="V20">
        <f>SUM(F20:R20)</f>
        <v>7351</v>
      </c>
    </row>
    <row r="22" spans="5:6" ht="12.75">
      <c r="E22" t="s">
        <v>21</v>
      </c>
      <c r="F22" t="s">
        <v>22</v>
      </c>
    </row>
    <row r="23" spans="3:5" ht="12.75">
      <c r="C23" t="s">
        <v>23</v>
      </c>
      <c r="E23" t="s">
        <v>24</v>
      </c>
    </row>
    <row r="24" spans="2:4" ht="12.75">
      <c r="B24" t="s">
        <v>25</v>
      </c>
      <c r="D24" t="s">
        <v>26</v>
      </c>
    </row>
    <row r="27" spans="1:3" ht="12.75">
      <c r="A27" t="s">
        <v>46</v>
      </c>
      <c r="B27" t="s">
        <v>25</v>
      </c>
      <c r="C27">
        <f>+SUM(E7:E19)</f>
        <v>2590</v>
      </c>
    </row>
    <row r="28" spans="2:3" ht="12.75">
      <c r="B28" t="s">
        <v>47</v>
      </c>
      <c r="C28">
        <f>+SUM(F7:R19)</f>
        <v>746</v>
      </c>
    </row>
    <row r="29" spans="2:3" ht="12.75">
      <c r="B29" t="s">
        <v>48</v>
      </c>
      <c r="C29">
        <f>+SUM(F20:R20)</f>
        <v>7351</v>
      </c>
    </row>
    <row r="30" spans="1:3" ht="12.75">
      <c r="A30" t="s">
        <v>49</v>
      </c>
      <c r="B30" t="s">
        <v>50</v>
      </c>
      <c r="C30" s="1">
        <f>+(C29+1)*(C27+1)/(C28+1)</f>
        <v>25500.71218206158</v>
      </c>
    </row>
    <row r="33" ht="12.75">
      <c r="A33" t="s">
        <v>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Bob Woodard</cp:lastModifiedBy>
  <dcterms:created xsi:type="dcterms:W3CDTF">2002-05-21T23:07:10Z</dcterms:created>
  <dcterms:modified xsi:type="dcterms:W3CDTF">2003-04-01T18:21:02Z</dcterms:modified>
  <cp:category/>
  <cp:version/>
  <cp:contentType/>
  <cp:contentStatus/>
</cp:coreProperties>
</file>