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4055" windowHeight="9165" activeTab="0"/>
  </bookViews>
  <sheets>
    <sheet name="Sheet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<sst xmlns="http://schemas.openxmlformats.org/spreadsheetml/2006/main" count="40" uniqueCount="32">
  <si>
    <t>Total</t>
  </si>
  <si>
    <t>Rounded</t>
  </si>
  <si>
    <t>Level</t>
  </si>
  <si>
    <t>Percent</t>
  </si>
  <si>
    <t>75% to 95%</t>
  </si>
  <si>
    <t>UCI as</t>
  </si>
  <si>
    <t>Quality</t>
  </si>
  <si>
    <t>number</t>
  </si>
  <si>
    <t>Pass</t>
  </si>
  <si>
    <t>Pop.</t>
  </si>
  <si>
    <t>pop.</t>
  </si>
  <si>
    <t>of CV</t>
  </si>
  <si>
    <t>of N-hat</t>
  </si>
  <si>
    <t>UCL</t>
  </si>
  <si>
    <t>percent of</t>
  </si>
  <si>
    <t>of</t>
  </si>
  <si>
    <t>reduction</t>
  </si>
  <si>
    <t>caught</t>
  </si>
  <si>
    <t>1</t>
  </si>
  <si>
    <t>2</t>
  </si>
  <si>
    <t>estimate</t>
  </si>
  <si>
    <t>SE</t>
  </si>
  <si>
    <t>CV</t>
  </si>
  <si>
    <t>(class)</t>
  </si>
  <si>
    <t>Variance</t>
  </si>
  <si>
    <t>(Nhat--2*SE)</t>
  </si>
  <si>
    <t>(Nhat+2*SE)</t>
  </si>
  <si>
    <t>pop. est.</t>
  </si>
  <si>
    <t>(=catchability*100)</t>
  </si>
  <si>
    <t>Use of Seber and LeCren's (1967) two-pass estimator of population size</t>
  </si>
  <si>
    <t>for small sample sizes.  (F=failed sample).</t>
  </si>
  <si>
    <t>c:\Fish data\SL_CALC1.xls    10/7/96    created by P.J. Connolly    Last edit:  1/14/04 K Martens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</si>
</sst>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quotePrefix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75" zoomScaleNormal="75" zoomScalePageLayoutView="0" workbookViewId="0" topLeftCell="A1">
      <selection activeCell="C36" sqref="C36"/>
    </sheetView>
  </sheetViews>
  <sheetFormatPr defaultColWidth="9.140625" defaultRowHeight="12.75"/>
  <cols>
    <col min="1" max="1" width="10.57421875" style="1" bestFit="1" customWidth="1"/>
    <col min="2" max="10" width="9.140625" style="1" customWidth="1"/>
    <col min="11" max="11" width="14.28125" style="1" customWidth="1"/>
    <col min="12" max="12" width="13.57421875" style="1" customWidth="1"/>
    <col min="13" max="13" width="11.57421875" style="1" customWidth="1"/>
    <col min="14" max="14" width="12.7109375" style="1" customWidth="1"/>
    <col min="15" max="15" width="21.00390625" style="1" customWidth="1"/>
    <col min="16" max="16384" width="9.140625" style="1" customWidth="1"/>
  </cols>
  <sheetData>
    <row r="1" ht="15">
      <c r="A1" s="1" t="s">
        <v>31</v>
      </c>
    </row>
    <row r="4" ht="15">
      <c r="A4" s="1" t="s">
        <v>29</v>
      </c>
    </row>
    <row r="5" ht="15">
      <c r="A5" s="1" t="s">
        <v>30</v>
      </c>
    </row>
    <row r="6" spans="1:15" ht="15.7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5.75" thickTop="1">
      <c r="A7" s="1" t="s">
        <v>0</v>
      </c>
      <c r="E7" s="1" t="s">
        <v>1</v>
      </c>
      <c r="H7" s="1" t="s">
        <v>2</v>
      </c>
      <c r="J7" s="1" t="s">
        <v>3</v>
      </c>
      <c r="K7" s="1" t="s">
        <v>4</v>
      </c>
      <c r="L7" s="1" t="s">
        <v>4</v>
      </c>
      <c r="M7" s="1" t="s">
        <v>5</v>
      </c>
      <c r="N7" s="1" t="s">
        <v>6</v>
      </c>
      <c r="O7" s="1" t="s">
        <v>3</v>
      </c>
    </row>
    <row r="8" spans="1:15" ht="15">
      <c r="A8" s="1" t="s">
        <v>7</v>
      </c>
      <c r="B8" s="1" t="s">
        <v>8</v>
      </c>
      <c r="C8" s="1" t="s">
        <v>8</v>
      </c>
      <c r="D8" s="1" t="s">
        <v>9</v>
      </c>
      <c r="E8" s="1" t="s">
        <v>10</v>
      </c>
      <c r="G8" s="1" t="s">
        <v>3</v>
      </c>
      <c r="H8" s="1" t="s">
        <v>11</v>
      </c>
      <c r="J8" s="1" t="s">
        <v>12</v>
      </c>
      <c r="K8" s="1" t="s">
        <v>13</v>
      </c>
      <c r="L8" s="1" t="s">
        <v>13</v>
      </c>
      <c r="M8" s="1" t="s">
        <v>14</v>
      </c>
      <c r="N8" s="1" t="s">
        <v>15</v>
      </c>
      <c r="O8" s="1" t="s">
        <v>16</v>
      </c>
    </row>
    <row r="9" spans="1:15" ht="15">
      <c r="A9" s="1" t="s">
        <v>17</v>
      </c>
      <c r="B9" s="1" t="s">
        <v>18</v>
      </c>
      <c r="C9" s="1" t="s">
        <v>19</v>
      </c>
      <c r="D9" s="1" t="s">
        <v>20</v>
      </c>
      <c r="E9" s="1" t="s">
        <v>20</v>
      </c>
      <c r="F9" s="1" t="s">
        <v>21</v>
      </c>
      <c r="G9" s="1" t="s">
        <v>22</v>
      </c>
      <c r="H9" s="1" t="s">
        <v>23</v>
      </c>
      <c r="I9" s="1" t="s">
        <v>24</v>
      </c>
      <c r="J9" s="1" t="s">
        <v>17</v>
      </c>
      <c r="K9" s="1" t="s">
        <v>25</v>
      </c>
      <c r="L9" s="1" t="s">
        <v>26</v>
      </c>
      <c r="M9" s="1" t="s">
        <v>27</v>
      </c>
      <c r="N9" s="1" t="s">
        <v>20</v>
      </c>
      <c r="O9" s="1" t="s">
        <v>28</v>
      </c>
    </row>
    <row r="10" spans="1:15" ht="15.75" thickBo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5.75" thickTop="1">
      <c r="A11" s="1">
        <f>SUM(B11:C11)</f>
        <v>11</v>
      </c>
      <c r="B11" s="4">
        <v>10</v>
      </c>
      <c r="C11" s="4">
        <v>1</v>
      </c>
      <c r="D11" s="3">
        <f>IF(AND(B11=0,C11=0),0,IF(B11&lt;=C11,"F",(B11^2)/(B11-C11)))</f>
        <v>11.11111111111111</v>
      </c>
      <c r="E11" s="5">
        <f>ROUND(D11,0)</f>
        <v>11</v>
      </c>
      <c r="F11" s="6">
        <f>IF(AND(C11=0,D11=0),0,IF(B11&lt;=C11,"F",SQRT(I11)))</f>
        <v>0.4094598506611605</v>
      </c>
      <c r="G11" s="7">
        <f>(F11/D11)*100</f>
        <v>3.6851386559504444</v>
      </c>
      <c r="H11" s="8" t="str">
        <f>IF(AND(B11=0,C11=0),"5%",IF(B11&lt;=C11,"No",IF(G11&lt;=5,"5%",IF(G11&lt;=12.5,"12.5%",IF(G11&lt;=25,"25%",IF(G11&lt;=50,"50.0%","&gt;50%"))))))</f>
        <v>5%</v>
      </c>
      <c r="I11" s="2">
        <f>IF(AND(B11=0,C11=0),0,IF(B11&lt;=C11,"F",((B11^2*C11^2*(B11+C11))/((B11-C11)^4))))</f>
        <v>0.16765736930345984</v>
      </c>
      <c r="J11" s="3">
        <f>(A11/D11)*100</f>
        <v>99</v>
      </c>
      <c r="K11" s="3">
        <f>IF(AND(B11=0,C11=0),0,IF(B11&lt;=C11,"F",D11-(2*F11)))</f>
        <v>10.29219140978879</v>
      </c>
      <c r="L11" s="3">
        <f>IF(AND(B11=0,C11=0),0,IF(B11&lt;=C11,"F",(2*F11)+D11))</f>
        <v>11.930030812433431</v>
      </c>
      <c r="M11" s="2">
        <f>IF(AND(B11=0,C11=0),0,IF(B11&lt;=C11,"F",((2*F11)/D11)*100))</f>
        <v>7.370277311900889</v>
      </c>
      <c r="N11" s="1" t="str">
        <f>IF(AND(B11=0,C11=0),"good, no fish",IF(B11&lt;=C11,"worthless",IF(M11&lt;=10.4,"v. good",IF(M11&lt;=25.5,"good","poor"))))</f>
        <v>v. good</v>
      </c>
      <c r="O11" s="12">
        <f>IF(C11=0,100,IF(B11&gt;C11,(1-(C11/B11))*100,IF(B11&lt;C11,0,0)))</f>
        <v>90</v>
      </c>
    </row>
    <row r="12" spans="1:15" ht="15">
      <c r="A12" s="1">
        <f aca="true" t="shared" si="0" ref="A12:A31">SUM(B12:C12)</f>
        <v>0</v>
      </c>
      <c r="D12" s="3">
        <f aca="true" t="shared" si="1" ref="D12:D31">IF(AND(B12=0,C12=0),0,IF(B12&lt;=C12,"F",(B12^2)/(B12-C12)))</f>
        <v>0</v>
      </c>
      <c r="E12" s="5">
        <f aca="true" t="shared" si="2" ref="E12:E31">ROUND(D12,0)</f>
        <v>0</v>
      </c>
      <c r="F12" s="6">
        <f aca="true" t="shared" si="3" ref="F12:F31">IF(AND(C12=0,D12=0),0,IF(B12&lt;=C12,"F",SQRT(I12)))</f>
        <v>0</v>
      </c>
      <c r="G12" s="7" t="e">
        <f aca="true" t="shared" si="4" ref="G12:G31">(F12/D12)*100</f>
        <v>#DIV/0!</v>
      </c>
      <c r="H12" s="8" t="str">
        <f aca="true" t="shared" si="5" ref="H12:H31">IF(AND(B12=0,C12=0),"5%",IF(B12&lt;=C12,"No",IF(G12&lt;=5,"5%",IF(G12&lt;=12.5,"12.5%",IF(G12&lt;=25,"25%",IF(G12&lt;=50,"50.0%","&gt;50%"))))))</f>
        <v>5%</v>
      </c>
      <c r="I12" s="2">
        <f aca="true" t="shared" si="6" ref="I12:I31">IF(AND(B12=0,C12=0),0,IF(B12&lt;=C12,"F",((B12^2*C12^2*(B12+C12))/((B12-C12)^4))))</f>
        <v>0</v>
      </c>
      <c r="J12" s="3" t="e">
        <f aca="true" t="shared" si="7" ref="J12:J31">(A12/D12)*100</f>
        <v>#DIV/0!</v>
      </c>
      <c r="K12" s="3">
        <f aca="true" t="shared" si="8" ref="K12:K31">IF(AND(B12=0,C12=0),0,IF(B12&lt;=C12,"F",D12-(2*F12)))</f>
        <v>0</v>
      </c>
      <c r="L12" s="3">
        <f aca="true" t="shared" si="9" ref="L12:L31">IF(AND(B12=0,C12=0),0,IF(B12&lt;=C12,"F",(2*F12)+D12))</f>
        <v>0</v>
      </c>
      <c r="M12" s="2">
        <f aca="true" t="shared" si="10" ref="M12:M31">IF(AND(B12=0,C12=0),0,IF(B12&lt;=C12,"F",((2*F12)/D12)*100))</f>
        <v>0</v>
      </c>
      <c r="N12" s="1" t="str">
        <f aca="true" t="shared" si="11" ref="N12:N31">IF(AND(B12=0,C12=0),"good, no fish",IF(B12&lt;=C12,"worthless",IF(M12&lt;=10.4,"v. good",IF(M12&lt;=25.5,"good","poor"))))</f>
        <v>good, no fish</v>
      </c>
      <c r="O12" s="12">
        <f aca="true" t="shared" si="12" ref="O12:O31">IF(C12=0,100,IF(B12&gt;C12,(1-(C12/B12))*100,IF(B12&lt;C12,0,0)))</f>
        <v>100</v>
      </c>
    </row>
    <row r="13" spans="1:15" ht="15">
      <c r="A13" s="1">
        <f t="shared" si="0"/>
        <v>0</v>
      </c>
      <c r="D13" s="3">
        <f t="shared" si="1"/>
        <v>0</v>
      </c>
      <c r="E13" s="5">
        <f t="shared" si="2"/>
        <v>0</v>
      </c>
      <c r="F13" s="6">
        <f t="shared" si="3"/>
        <v>0</v>
      </c>
      <c r="G13" s="7" t="e">
        <f t="shared" si="4"/>
        <v>#DIV/0!</v>
      </c>
      <c r="H13" s="8" t="str">
        <f t="shared" si="5"/>
        <v>5%</v>
      </c>
      <c r="I13" s="2">
        <f t="shared" si="6"/>
        <v>0</v>
      </c>
      <c r="J13" s="3" t="e">
        <f t="shared" si="7"/>
        <v>#DIV/0!</v>
      </c>
      <c r="K13" s="3">
        <f t="shared" si="8"/>
        <v>0</v>
      </c>
      <c r="L13" s="3">
        <f t="shared" si="9"/>
        <v>0</v>
      </c>
      <c r="M13" s="2">
        <f t="shared" si="10"/>
        <v>0</v>
      </c>
      <c r="N13" s="1" t="str">
        <f t="shared" si="11"/>
        <v>good, no fish</v>
      </c>
      <c r="O13" s="12">
        <f t="shared" si="12"/>
        <v>100</v>
      </c>
    </row>
    <row r="14" spans="1:15" ht="15">
      <c r="A14" s="1">
        <f t="shared" si="0"/>
        <v>0</v>
      </c>
      <c r="D14" s="3">
        <f t="shared" si="1"/>
        <v>0</v>
      </c>
      <c r="E14" s="5">
        <f t="shared" si="2"/>
        <v>0</v>
      </c>
      <c r="F14" s="6">
        <f t="shared" si="3"/>
        <v>0</v>
      </c>
      <c r="G14" s="7" t="e">
        <f t="shared" si="4"/>
        <v>#DIV/0!</v>
      </c>
      <c r="H14" s="8" t="str">
        <f t="shared" si="5"/>
        <v>5%</v>
      </c>
      <c r="I14" s="2">
        <f t="shared" si="6"/>
        <v>0</v>
      </c>
      <c r="J14" s="3" t="e">
        <f t="shared" si="7"/>
        <v>#DIV/0!</v>
      </c>
      <c r="K14" s="3">
        <f t="shared" si="8"/>
        <v>0</v>
      </c>
      <c r="L14" s="3">
        <f t="shared" si="9"/>
        <v>0</v>
      </c>
      <c r="M14" s="2">
        <f t="shared" si="10"/>
        <v>0</v>
      </c>
      <c r="N14" s="1" t="str">
        <f t="shared" si="11"/>
        <v>good, no fish</v>
      </c>
      <c r="O14" s="12">
        <f t="shared" si="12"/>
        <v>100</v>
      </c>
    </row>
    <row r="15" spans="1:15" ht="15">
      <c r="A15" s="1">
        <f t="shared" si="0"/>
        <v>0</v>
      </c>
      <c r="D15" s="3">
        <f t="shared" si="1"/>
        <v>0</v>
      </c>
      <c r="E15" s="5">
        <f t="shared" si="2"/>
        <v>0</v>
      </c>
      <c r="F15" s="6">
        <f t="shared" si="3"/>
        <v>0</v>
      </c>
      <c r="G15" s="7" t="e">
        <f t="shared" si="4"/>
        <v>#DIV/0!</v>
      </c>
      <c r="H15" s="8" t="str">
        <f t="shared" si="5"/>
        <v>5%</v>
      </c>
      <c r="I15" s="2">
        <f t="shared" si="6"/>
        <v>0</v>
      </c>
      <c r="J15" s="3" t="e">
        <f t="shared" si="7"/>
        <v>#DIV/0!</v>
      </c>
      <c r="K15" s="3">
        <f t="shared" si="8"/>
        <v>0</v>
      </c>
      <c r="L15" s="3">
        <f t="shared" si="9"/>
        <v>0</v>
      </c>
      <c r="M15" s="2">
        <f t="shared" si="10"/>
        <v>0</v>
      </c>
      <c r="N15" s="1" t="str">
        <f t="shared" si="11"/>
        <v>good, no fish</v>
      </c>
      <c r="O15" s="12">
        <f t="shared" si="12"/>
        <v>100</v>
      </c>
    </row>
    <row r="16" spans="1:15" ht="15">
      <c r="A16" s="1">
        <f t="shared" si="0"/>
        <v>0</v>
      </c>
      <c r="D16" s="3">
        <f t="shared" si="1"/>
        <v>0</v>
      </c>
      <c r="E16" s="5">
        <f t="shared" si="2"/>
        <v>0</v>
      </c>
      <c r="F16" s="6">
        <f t="shared" si="3"/>
        <v>0</v>
      </c>
      <c r="G16" s="7" t="e">
        <f t="shared" si="4"/>
        <v>#DIV/0!</v>
      </c>
      <c r="H16" s="8" t="str">
        <f t="shared" si="5"/>
        <v>5%</v>
      </c>
      <c r="I16" s="2">
        <f t="shared" si="6"/>
        <v>0</v>
      </c>
      <c r="J16" s="3" t="e">
        <f t="shared" si="7"/>
        <v>#DIV/0!</v>
      </c>
      <c r="K16" s="3">
        <f t="shared" si="8"/>
        <v>0</v>
      </c>
      <c r="L16" s="3">
        <f t="shared" si="9"/>
        <v>0</v>
      </c>
      <c r="M16" s="2">
        <f t="shared" si="10"/>
        <v>0</v>
      </c>
      <c r="N16" s="1" t="str">
        <f t="shared" si="11"/>
        <v>good, no fish</v>
      </c>
      <c r="O16" s="12">
        <f t="shared" si="12"/>
        <v>100</v>
      </c>
    </row>
    <row r="17" spans="1:15" ht="15">
      <c r="A17" s="1">
        <f t="shared" si="0"/>
        <v>0</v>
      </c>
      <c r="D17" s="3">
        <f t="shared" si="1"/>
        <v>0</v>
      </c>
      <c r="E17" s="5">
        <f t="shared" si="2"/>
        <v>0</v>
      </c>
      <c r="F17" s="6">
        <f t="shared" si="3"/>
        <v>0</v>
      </c>
      <c r="G17" s="7" t="e">
        <f t="shared" si="4"/>
        <v>#DIV/0!</v>
      </c>
      <c r="H17" s="8" t="str">
        <f t="shared" si="5"/>
        <v>5%</v>
      </c>
      <c r="I17" s="2">
        <f t="shared" si="6"/>
        <v>0</v>
      </c>
      <c r="J17" s="3" t="e">
        <f t="shared" si="7"/>
        <v>#DIV/0!</v>
      </c>
      <c r="K17" s="3">
        <f t="shared" si="8"/>
        <v>0</v>
      </c>
      <c r="L17" s="3">
        <f t="shared" si="9"/>
        <v>0</v>
      </c>
      <c r="M17" s="2">
        <f t="shared" si="10"/>
        <v>0</v>
      </c>
      <c r="N17" s="1" t="str">
        <f t="shared" si="11"/>
        <v>good, no fish</v>
      </c>
      <c r="O17" s="12">
        <f t="shared" si="12"/>
        <v>100</v>
      </c>
    </row>
    <row r="18" spans="1:15" ht="15">
      <c r="A18" s="1">
        <f t="shared" si="0"/>
        <v>0</v>
      </c>
      <c r="D18" s="3">
        <f t="shared" si="1"/>
        <v>0</v>
      </c>
      <c r="E18" s="5">
        <f t="shared" si="2"/>
        <v>0</v>
      </c>
      <c r="F18" s="6">
        <f t="shared" si="3"/>
        <v>0</v>
      </c>
      <c r="G18" s="7" t="e">
        <f t="shared" si="4"/>
        <v>#DIV/0!</v>
      </c>
      <c r="H18" s="8" t="str">
        <f t="shared" si="5"/>
        <v>5%</v>
      </c>
      <c r="I18" s="2">
        <f t="shared" si="6"/>
        <v>0</v>
      </c>
      <c r="J18" s="3" t="e">
        <f t="shared" si="7"/>
        <v>#DIV/0!</v>
      </c>
      <c r="K18" s="3">
        <f t="shared" si="8"/>
        <v>0</v>
      </c>
      <c r="L18" s="3">
        <f t="shared" si="9"/>
        <v>0</v>
      </c>
      <c r="M18" s="2">
        <f t="shared" si="10"/>
        <v>0</v>
      </c>
      <c r="N18" s="1" t="str">
        <f t="shared" si="11"/>
        <v>good, no fish</v>
      </c>
      <c r="O18" s="12">
        <f t="shared" si="12"/>
        <v>100</v>
      </c>
    </row>
    <row r="19" spans="1:15" ht="15">
      <c r="A19" s="1">
        <f t="shared" si="0"/>
        <v>0</v>
      </c>
      <c r="D19" s="3">
        <f t="shared" si="1"/>
        <v>0</v>
      </c>
      <c r="E19" s="5">
        <f t="shared" si="2"/>
        <v>0</v>
      </c>
      <c r="F19" s="6">
        <f t="shared" si="3"/>
        <v>0</v>
      </c>
      <c r="G19" s="7" t="e">
        <f t="shared" si="4"/>
        <v>#DIV/0!</v>
      </c>
      <c r="H19" s="8" t="str">
        <f t="shared" si="5"/>
        <v>5%</v>
      </c>
      <c r="I19" s="2">
        <f t="shared" si="6"/>
        <v>0</v>
      </c>
      <c r="J19" s="3" t="e">
        <f t="shared" si="7"/>
        <v>#DIV/0!</v>
      </c>
      <c r="K19" s="3">
        <f t="shared" si="8"/>
        <v>0</v>
      </c>
      <c r="L19" s="3">
        <f t="shared" si="9"/>
        <v>0</v>
      </c>
      <c r="M19" s="2">
        <f t="shared" si="10"/>
        <v>0</v>
      </c>
      <c r="N19" s="1" t="str">
        <f t="shared" si="11"/>
        <v>good, no fish</v>
      </c>
      <c r="O19" s="12">
        <f t="shared" si="12"/>
        <v>100</v>
      </c>
    </row>
    <row r="20" spans="1:15" ht="15">
      <c r="A20" s="1">
        <f t="shared" si="0"/>
        <v>0</v>
      </c>
      <c r="D20" s="3">
        <f t="shared" si="1"/>
        <v>0</v>
      </c>
      <c r="E20" s="5">
        <f t="shared" si="2"/>
        <v>0</v>
      </c>
      <c r="F20" s="6">
        <f t="shared" si="3"/>
        <v>0</v>
      </c>
      <c r="G20" s="7" t="e">
        <f t="shared" si="4"/>
        <v>#DIV/0!</v>
      </c>
      <c r="H20" s="8" t="str">
        <f t="shared" si="5"/>
        <v>5%</v>
      </c>
      <c r="I20" s="2">
        <f t="shared" si="6"/>
        <v>0</v>
      </c>
      <c r="J20" s="3" t="e">
        <f t="shared" si="7"/>
        <v>#DIV/0!</v>
      </c>
      <c r="K20" s="3">
        <f t="shared" si="8"/>
        <v>0</v>
      </c>
      <c r="L20" s="3">
        <f t="shared" si="9"/>
        <v>0</v>
      </c>
      <c r="M20" s="2">
        <f t="shared" si="10"/>
        <v>0</v>
      </c>
      <c r="N20" s="1" t="str">
        <f t="shared" si="11"/>
        <v>good, no fish</v>
      </c>
      <c r="O20" s="12">
        <f t="shared" si="12"/>
        <v>100</v>
      </c>
    </row>
    <row r="21" spans="1:15" ht="15">
      <c r="A21" s="1">
        <f t="shared" si="0"/>
        <v>0</v>
      </c>
      <c r="D21" s="3">
        <f t="shared" si="1"/>
        <v>0</v>
      </c>
      <c r="E21" s="5">
        <f t="shared" si="2"/>
        <v>0</v>
      </c>
      <c r="F21" s="6">
        <f t="shared" si="3"/>
        <v>0</v>
      </c>
      <c r="G21" s="7" t="e">
        <f t="shared" si="4"/>
        <v>#DIV/0!</v>
      </c>
      <c r="H21" s="8" t="str">
        <f t="shared" si="5"/>
        <v>5%</v>
      </c>
      <c r="I21" s="2">
        <f t="shared" si="6"/>
        <v>0</v>
      </c>
      <c r="J21" s="3" t="e">
        <f t="shared" si="7"/>
        <v>#DIV/0!</v>
      </c>
      <c r="K21" s="3">
        <f t="shared" si="8"/>
        <v>0</v>
      </c>
      <c r="L21" s="3">
        <f t="shared" si="9"/>
        <v>0</v>
      </c>
      <c r="M21" s="2">
        <f t="shared" si="10"/>
        <v>0</v>
      </c>
      <c r="N21" s="1" t="str">
        <f t="shared" si="11"/>
        <v>good, no fish</v>
      </c>
      <c r="O21" s="12">
        <f t="shared" si="12"/>
        <v>100</v>
      </c>
    </row>
    <row r="22" spans="1:15" ht="15">
      <c r="A22" s="1">
        <f t="shared" si="0"/>
        <v>0</v>
      </c>
      <c r="D22" s="3">
        <f t="shared" si="1"/>
        <v>0</v>
      </c>
      <c r="E22" s="5">
        <f t="shared" si="2"/>
        <v>0</v>
      </c>
      <c r="F22" s="6">
        <f t="shared" si="3"/>
        <v>0</v>
      </c>
      <c r="G22" s="7" t="e">
        <f t="shared" si="4"/>
        <v>#DIV/0!</v>
      </c>
      <c r="H22" s="8" t="str">
        <f t="shared" si="5"/>
        <v>5%</v>
      </c>
      <c r="I22" s="2">
        <f t="shared" si="6"/>
        <v>0</v>
      </c>
      <c r="J22" s="3" t="e">
        <f t="shared" si="7"/>
        <v>#DIV/0!</v>
      </c>
      <c r="K22" s="3">
        <f t="shared" si="8"/>
        <v>0</v>
      </c>
      <c r="L22" s="3">
        <f t="shared" si="9"/>
        <v>0</v>
      </c>
      <c r="M22" s="2">
        <f t="shared" si="10"/>
        <v>0</v>
      </c>
      <c r="N22" s="1" t="str">
        <f t="shared" si="11"/>
        <v>good, no fish</v>
      </c>
      <c r="O22" s="12">
        <f t="shared" si="12"/>
        <v>100</v>
      </c>
    </row>
    <row r="23" spans="1:15" ht="15">
      <c r="A23" s="1">
        <f t="shared" si="0"/>
        <v>0</v>
      </c>
      <c r="D23" s="3">
        <f t="shared" si="1"/>
        <v>0</v>
      </c>
      <c r="E23" s="5">
        <f t="shared" si="2"/>
        <v>0</v>
      </c>
      <c r="F23" s="6">
        <f t="shared" si="3"/>
        <v>0</v>
      </c>
      <c r="G23" s="7" t="e">
        <f t="shared" si="4"/>
        <v>#DIV/0!</v>
      </c>
      <c r="H23" s="8" t="str">
        <f t="shared" si="5"/>
        <v>5%</v>
      </c>
      <c r="I23" s="2">
        <f t="shared" si="6"/>
        <v>0</v>
      </c>
      <c r="J23" s="3" t="e">
        <f t="shared" si="7"/>
        <v>#DIV/0!</v>
      </c>
      <c r="K23" s="3">
        <f t="shared" si="8"/>
        <v>0</v>
      </c>
      <c r="L23" s="3">
        <f t="shared" si="9"/>
        <v>0</v>
      </c>
      <c r="M23" s="2">
        <f t="shared" si="10"/>
        <v>0</v>
      </c>
      <c r="N23" s="1" t="str">
        <f t="shared" si="11"/>
        <v>good, no fish</v>
      </c>
      <c r="O23" s="12">
        <f t="shared" si="12"/>
        <v>100</v>
      </c>
    </row>
    <row r="24" spans="1:15" ht="15">
      <c r="A24" s="1">
        <f t="shared" si="0"/>
        <v>0</v>
      </c>
      <c r="D24" s="3">
        <f t="shared" si="1"/>
        <v>0</v>
      </c>
      <c r="E24" s="5">
        <f t="shared" si="2"/>
        <v>0</v>
      </c>
      <c r="F24" s="6">
        <f t="shared" si="3"/>
        <v>0</v>
      </c>
      <c r="G24" s="7" t="e">
        <f t="shared" si="4"/>
        <v>#DIV/0!</v>
      </c>
      <c r="H24" s="8" t="str">
        <f t="shared" si="5"/>
        <v>5%</v>
      </c>
      <c r="I24" s="2">
        <f t="shared" si="6"/>
        <v>0</v>
      </c>
      <c r="J24" s="3" t="e">
        <f t="shared" si="7"/>
        <v>#DIV/0!</v>
      </c>
      <c r="K24" s="3">
        <f t="shared" si="8"/>
        <v>0</v>
      </c>
      <c r="L24" s="3">
        <f t="shared" si="9"/>
        <v>0</v>
      </c>
      <c r="M24" s="2">
        <f t="shared" si="10"/>
        <v>0</v>
      </c>
      <c r="N24" s="1" t="str">
        <f t="shared" si="11"/>
        <v>good, no fish</v>
      </c>
      <c r="O24" s="12">
        <f t="shared" si="12"/>
        <v>100</v>
      </c>
    </row>
    <row r="25" spans="1:15" ht="15">
      <c r="A25" s="1">
        <f t="shared" si="0"/>
        <v>0</v>
      </c>
      <c r="D25" s="3">
        <f t="shared" si="1"/>
        <v>0</v>
      </c>
      <c r="E25" s="5">
        <f t="shared" si="2"/>
        <v>0</v>
      </c>
      <c r="F25" s="6">
        <f t="shared" si="3"/>
        <v>0</v>
      </c>
      <c r="G25" s="7" t="e">
        <f t="shared" si="4"/>
        <v>#DIV/0!</v>
      </c>
      <c r="H25" s="8" t="str">
        <f t="shared" si="5"/>
        <v>5%</v>
      </c>
      <c r="I25" s="2">
        <f t="shared" si="6"/>
        <v>0</v>
      </c>
      <c r="J25" s="3" t="e">
        <f t="shared" si="7"/>
        <v>#DIV/0!</v>
      </c>
      <c r="K25" s="3">
        <f t="shared" si="8"/>
        <v>0</v>
      </c>
      <c r="L25" s="3">
        <f t="shared" si="9"/>
        <v>0</v>
      </c>
      <c r="M25" s="2">
        <f t="shared" si="10"/>
        <v>0</v>
      </c>
      <c r="N25" s="1" t="str">
        <f t="shared" si="11"/>
        <v>good, no fish</v>
      </c>
      <c r="O25" s="12">
        <f t="shared" si="12"/>
        <v>100</v>
      </c>
    </row>
    <row r="26" spans="1:15" ht="15">
      <c r="A26" s="1">
        <f t="shared" si="0"/>
        <v>0</v>
      </c>
      <c r="D26" s="3">
        <f t="shared" si="1"/>
        <v>0</v>
      </c>
      <c r="E26" s="5">
        <f t="shared" si="2"/>
        <v>0</v>
      </c>
      <c r="F26" s="6">
        <f t="shared" si="3"/>
        <v>0</v>
      </c>
      <c r="G26" s="7" t="e">
        <f t="shared" si="4"/>
        <v>#DIV/0!</v>
      </c>
      <c r="H26" s="8" t="str">
        <f t="shared" si="5"/>
        <v>5%</v>
      </c>
      <c r="I26" s="2">
        <f t="shared" si="6"/>
        <v>0</v>
      </c>
      <c r="J26" s="3" t="e">
        <f t="shared" si="7"/>
        <v>#DIV/0!</v>
      </c>
      <c r="K26" s="3">
        <f t="shared" si="8"/>
        <v>0</v>
      </c>
      <c r="L26" s="3">
        <f t="shared" si="9"/>
        <v>0</v>
      </c>
      <c r="M26" s="2">
        <f t="shared" si="10"/>
        <v>0</v>
      </c>
      <c r="N26" s="1" t="str">
        <f t="shared" si="11"/>
        <v>good, no fish</v>
      </c>
      <c r="O26" s="12">
        <f t="shared" si="12"/>
        <v>100</v>
      </c>
    </row>
    <row r="27" spans="1:15" ht="15">
      <c r="A27" s="1">
        <f t="shared" si="0"/>
        <v>0</v>
      </c>
      <c r="D27" s="3">
        <f t="shared" si="1"/>
        <v>0</v>
      </c>
      <c r="E27" s="5">
        <f t="shared" si="2"/>
        <v>0</v>
      </c>
      <c r="F27" s="6">
        <f t="shared" si="3"/>
        <v>0</v>
      </c>
      <c r="G27" s="7" t="e">
        <f t="shared" si="4"/>
        <v>#DIV/0!</v>
      </c>
      <c r="H27" s="8" t="str">
        <f t="shared" si="5"/>
        <v>5%</v>
      </c>
      <c r="I27" s="2">
        <f t="shared" si="6"/>
        <v>0</v>
      </c>
      <c r="J27" s="3" t="e">
        <f t="shared" si="7"/>
        <v>#DIV/0!</v>
      </c>
      <c r="K27" s="3">
        <f t="shared" si="8"/>
        <v>0</v>
      </c>
      <c r="L27" s="3">
        <f t="shared" si="9"/>
        <v>0</v>
      </c>
      <c r="M27" s="2">
        <f t="shared" si="10"/>
        <v>0</v>
      </c>
      <c r="N27" s="1" t="str">
        <f t="shared" si="11"/>
        <v>good, no fish</v>
      </c>
      <c r="O27" s="12">
        <f t="shared" si="12"/>
        <v>100</v>
      </c>
    </row>
    <row r="28" spans="1:15" ht="15">
      <c r="A28" s="1">
        <f t="shared" si="0"/>
        <v>0</v>
      </c>
      <c r="D28" s="3">
        <f t="shared" si="1"/>
        <v>0</v>
      </c>
      <c r="E28" s="5">
        <f t="shared" si="2"/>
        <v>0</v>
      </c>
      <c r="F28" s="6">
        <f t="shared" si="3"/>
        <v>0</v>
      </c>
      <c r="G28" s="7" t="e">
        <f t="shared" si="4"/>
        <v>#DIV/0!</v>
      </c>
      <c r="H28" s="8" t="str">
        <f t="shared" si="5"/>
        <v>5%</v>
      </c>
      <c r="I28" s="2">
        <f t="shared" si="6"/>
        <v>0</v>
      </c>
      <c r="J28" s="3" t="e">
        <f t="shared" si="7"/>
        <v>#DIV/0!</v>
      </c>
      <c r="K28" s="3">
        <f t="shared" si="8"/>
        <v>0</v>
      </c>
      <c r="L28" s="3">
        <f t="shared" si="9"/>
        <v>0</v>
      </c>
      <c r="M28" s="2">
        <f t="shared" si="10"/>
        <v>0</v>
      </c>
      <c r="N28" s="1" t="str">
        <f t="shared" si="11"/>
        <v>good, no fish</v>
      </c>
      <c r="O28" s="12">
        <f t="shared" si="12"/>
        <v>100</v>
      </c>
    </row>
    <row r="29" spans="1:15" ht="15">
      <c r="A29" s="1">
        <f t="shared" si="0"/>
        <v>0</v>
      </c>
      <c r="D29" s="3">
        <f t="shared" si="1"/>
        <v>0</v>
      </c>
      <c r="E29" s="5">
        <f t="shared" si="2"/>
        <v>0</v>
      </c>
      <c r="F29" s="6">
        <f t="shared" si="3"/>
        <v>0</v>
      </c>
      <c r="G29" s="7" t="e">
        <f t="shared" si="4"/>
        <v>#DIV/0!</v>
      </c>
      <c r="H29" s="8" t="str">
        <f t="shared" si="5"/>
        <v>5%</v>
      </c>
      <c r="I29" s="2">
        <f t="shared" si="6"/>
        <v>0</v>
      </c>
      <c r="J29" s="3" t="e">
        <f t="shared" si="7"/>
        <v>#DIV/0!</v>
      </c>
      <c r="K29" s="3">
        <f t="shared" si="8"/>
        <v>0</v>
      </c>
      <c r="L29" s="3">
        <f t="shared" si="9"/>
        <v>0</v>
      </c>
      <c r="M29" s="2">
        <f t="shared" si="10"/>
        <v>0</v>
      </c>
      <c r="N29" s="1" t="str">
        <f t="shared" si="11"/>
        <v>good, no fish</v>
      </c>
      <c r="O29" s="12">
        <f t="shared" si="12"/>
        <v>100</v>
      </c>
    </row>
    <row r="30" spans="1:15" ht="15">
      <c r="A30" s="1">
        <f t="shared" si="0"/>
        <v>0</v>
      </c>
      <c r="D30" s="3">
        <f t="shared" si="1"/>
        <v>0</v>
      </c>
      <c r="E30" s="5">
        <f t="shared" si="2"/>
        <v>0</v>
      </c>
      <c r="F30" s="6">
        <f t="shared" si="3"/>
        <v>0</v>
      </c>
      <c r="G30" s="7" t="e">
        <f t="shared" si="4"/>
        <v>#DIV/0!</v>
      </c>
      <c r="H30" s="8" t="str">
        <f t="shared" si="5"/>
        <v>5%</v>
      </c>
      <c r="I30" s="2">
        <f t="shared" si="6"/>
        <v>0</v>
      </c>
      <c r="J30" s="3" t="e">
        <f t="shared" si="7"/>
        <v>#DIV/0!</v>
      </c>
      <c r="K30" s="3">
        <f t="shared" si="8"/>
        <v>0</v>
      </c>
      <c r="L30" s="3">
        <f t="shared" si="9"/>
        <v>0</v>
      </c>
      <c r="M30" s="2">
        <f t="shared" si="10"/>
        <v>0</v>
      </c>
      <c r="N30" s="1" t="str">
        <f t="shared" si="11"/>
        <v>good, no fish</v>
      </c>
      <c r="O30" s="12">
        <f t="shared" si="12"/>
        <v>100</v>
      </c>
    </row>
    <row r="31" spans="1:15" ht="15">
      <c r="A31" s="1">
        <f t="shared" si="0"/>
        <v>0</v>
      </c>
      <c r="D31" s="3">
        <f t="shared" si="1"/>
        <v>0</v>
      </c>
      <c r="E31" s="5">
        <f t="shared" si="2"/>
        <v>0</v>
      </c>
      <c r="F31" s="6">
        <f t="shared" si="3"/>
        <v>0</v>
      </c>
      <c r="G31" s="7" t="e">
        <f t="shared" si="4"/>
        <v>#DIV/0!</v>
      </c>
      <c r="H31" s="8" t="str">
        <f t="shared" si="5"/>
        <v>5%</v>
      </c>
      <c r="I31" s="2">
        <f t="shared" si="6"/>
        <v>0</v>
      </c>
      <c r="J31" s="3" t="e">
        <f t="shared" si="7"/>
        <v>#DIV/0!</v>
      </c>
      <c r="K31" s="3">
        <f t="shared" si="8"/>
        <v>0</v>
      </c>
      <c r="L31" s="3">
        <f t="shared" si="9"/>
        <v>0</v>
      </c>
      <c r="M31" s="2">
        <f t="shared" si="10"/>
        <v>0</v>
      </c>
      <c r="N31" s="1" t="str">
        <f t="shared" si="11"/>
        <v>good, no fish</v>
      </c>
      <c r="O31" s="12">
        <f t="shared" si="12"/>
        <v>100</v>
      </c>
    </row>
  </sheetData>
  <sheetProtection/>
  <printOptions/>
  <pageMargins left="0.17" right="0.16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j.jorgensen</dc:creator>
  <cp:keywords/>
  <dc:description/>
  <cp:lastModifiedBy>Lucius</cp:lastModifiedBy>
  <cp:lastPrinted>2005-01-19T17:27:13Z</cp:lastPrinted>
  <dcterms:created xsi:type="dcterms:W3CDTF">2005-01-14T15:07:52Z</dcterms:created>
  <dcterms:modified xsi:type="dcterms:W3CDTF">2014-06-02T18:13:07Z</dcterms:modified>
  <cp:category/>
  <cp:version/>
  <cp:contentType/>
  <cp:contentStatus/>
</cp:coreProperties>
</file>