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I:\StreamTemperature\PollyCanyon\"/>
    </mc:Choice>
  </mc:AlternateContent>
  <xr:revisionPtr revIDLastSave="0" documentId="13_ncr:1_{5C24342C-FAE4-4536-B49B-759F76001C81}" xr6:coauthVersionLast="45" xr6:coauthVersionMax="45" xr10:uidLastSave="{00000000-0000-0000-0000-000000000000}"/>
  <bookViews>
    <workbookView xWindow="-21720" yWindow="1455" windowWidth="21840" windowHeight="13140" xr2:uid="{00000000-000D-0000-FFFF-FFFF00000000}"/>
  </bookViews>
  <sheets>
    <sheet name="Plot_2019" sheetId="11" r:id="rId1"/>
    <sheet name="Exceedance 2019" sheetId="8" r:id="rId2"/>
    <sheet name="Air Temp Correlation" sheetId="13" r:id="rId3"/>
    <sheet name="Streamstats" sheetId="12" r:id="rId4"/>
    <sheet name="Sheet1"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1" l="1"/>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Q6" i="11" l="1"/>
  <c r="Q5" i="11" s="1"/>
  <c r="Q4" i="11" s="1"/>
  <c r="BD33" i="11"/>
  <c r="BD23" i="11"/>
  <c r="BD24" i="11"/>
  <c r="P6" i="11"/>
  <c r="P5" i="11" s="1"/>
  <c r="P4" i="11" s="1"/>
  <c r="BD19" i="11"/>
  <c r="BD18" i="11"/>
  <c r="BD29" i="11"/>
  <c r="BD28" i="11"/>
</calcChain>
</file>

<file path=xl/sharedStrings.xml><?xml version="1.0" encoding="utf-8"?>
<sst xmlns="http://schemas.openxmlformats.org/spreadsheetml/2006/main" count="385" uniqueCount="141">
  <si>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</si>
  <si>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</si>
  <si>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</si>
  <si>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</si>
  <si>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</si>
  <si>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</si>
  <si>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</si>
  <si>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</si>
  <si>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</si>
  <si>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</si>
  <si>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</si>
  <si>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</si>
  <si>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</si>
  <si>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</si>
  <si>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</si>
  <si>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</si>
  <si>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</si>
  <si>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</si>
  <si>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</si>
  <si>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</si>
  <si>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</si>
  <si>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</si>
  <si>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</si>
  <si>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</si>
  <si>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</si>
  <si>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</si>
  <si>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</si>
  <si>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</si>
  <si>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</si>
  <si>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</si>
  <si>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</si>
  <si>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E</t>
  </si>
  <si>
    <t>F</t>
  </si>
  <si>
    <t>Units</t>
  </si>
  <si>
    <t>DegC</t>
  </si>
  <si>
    <t>Type</t>
  </si>
  <si>
    <t>PER-AVER</t>
  </si>
  <si>
    <t>Labels</t>
  </si>
  <si>
    <t>INST-VAL</t>
  </si>
  <si>
    <t>Salmonid Spring</t>
  </si>
  <si>
    <t>Salmonid Fall</t>
  </si>
  <si>
    <t>Checked</t>
  </si>
  <si>
    <t>Index</t>
  </si>
  <si>
    <t>Maximum</t>
  </si>
  <si>
    <t>SPRING SPAWNING</t>
  </si>
  <si>
    <t>FALL SPAWNING</t>
  </si>
  <si>
    <t>BENCHMARK</t>
  </si>
  <si>
    <t>Analysis days</t>
  </si>
  <si>
    <t>AVGDAY</t>
  </si>
  <si>
    <t>MAXDAY</t>
  </si>
  <si>
    <t>°C</t>
  </si>
  <si>
    <t>WATERTEMPERATUREAVG</t>
  </si>
  <si>
    <t>WATERTEMPERATUREMAX</t>
  </si>
  <si>
    <t>WATERTEMPERATUREMIN</t>
  </si>
  <si>
    <t>done</t>
  </si>
  <si>
    <t>From DSSVue</t>
  </si>
  <si>
    <t>Days Evaluated (Aug 1 - Oct 15)</t>
  </si>
  <si>
    <t>COMPUTED °C</t>
  </si>
  <si>
    <t>Spring Spawning</t>
  </si>
  <si>
    <t>Fall Spawning</t>
  </si>
  <si>
    <t>POLLYCANYONCR</t>
  </si>
  <si>
    <t>PO-01</t>
  </si>
  <si>
    <t>COLD WATER BIOTA</t>
  </si>
  <si>
    <t>2019 Stream Temperature Criteria Exceedance PO-01</t>
  </si>
  <si>
    <t>AIRTEMPERATUREAVG</t>
  </si>
  <si>
    <t>StreamStats Output Report</t>
  </si>
  <si>
    <t>State/Region ID</t>
  </si>
  <si>
    <t>ID</t>
  </si>
  <si>
    <t>Workspace ID</t>
  </si>
  <si>
    <t>ID20200205173646248000</t>
  </si>
  <si>
    <t>Latitude</t>
  </si>
  <si>
    <t>Longitude</t>
  </si>
  <si>
    <t>Time</t>
  </si>
  <si>
    <t xml:space="preserve"> 9:37:00 AM</t>
  </si>
  <si>
    <t>Basin Characteristics</t>
  </si>
  <si>
    <t>Parameter Code</t>
  </si>
  <si>
    <t>Parameter Description</t>
  </si>
  <si>
    <t>Value</t>
  </si>
  <si>
    <t>Unit</t>
  </si>
  <si>
    <t>DRNAREA</t>
  </si>
  <si>
    <t>Area that drains to a point on a stream</t>
  </si>
  <si>
    <t>square miles</t>
  </si>
  <si>
    <t>RELIEF</t>
  </si>
  <si>
    <t>Maximum - minimum elevation</t>
  </si>
  <si>
    <t>feet</t>
  </si>
  <si>
    <t>PRECIP</t>
  </si>
  <si>
    <t>Mean Annual Precipitation</t>
  </si>
  <si>
    <t>inches</t>
  </si>
  <si>
    <t>Low-Flow Statistics Parameters</t>
  </si>
  <si>
    <t>100 Percent Low Flow Region 3 2006 5053</t>
  </si>
  <si>
    <t>Parameter Name</t>
  </si>
  <si>
    <t>Min Limit</t>
  </si>
  <si>
    <t>Max Limit</t>
  </si>
  <si>
    <t>Drainage Area</t>
  </si>
  <si>
    <t>Relief</t>
  </si>
  <si>
    <t>*** Low-Flow Statistics Disclaimers ***</t>
  </si>
  <si>
    <t>Warnings</t>
  </si>
  <si>
    <t>One or more of the parameters is outside the suggested range. Estimates were extrapolated with unknown errors</t>
  </si>
  <si>
    <t>Low-Flow Statistics Flow Report</t>
  </si>
  <si>
    <t>Statistic</t>
  </si>
  <si>
    <t>1 Day 10 Year Low Flow</t>
  </si>
  <si>
    <t>ft^3/s</t>
  </si>
  <si>
    <t>7 Day 2 Year Low Flow</t>
  </si>
  <si>
    <t>7 Day 10 Year Low Flow</t>
  </si>
  <si>
    <t>30 Day 5 Year Low Flow</t>
  </si>
  <si>
    <t>Peak-Flow Statistics Parameters</t>
  </si>
  <si>
    <t>100 Percent Peak Flow Region 3 2016 5083</t>
  </si>
  <si>
    <t>*** Peak-Flow Statistics Disclaimers ***</t>
  </si>
  <si>
    <t>Peak-Flow Statistics Flow Report</t>
  </si>
  <si>
    <t>1.25 Year Peak Flood</t>
  </si>
  <si>
    <t>1.5 Year Peak Flood</t>
  </si>
  <si>
    <t>2 Year Peak Flood</t>
  </si>
  <si>
    <t>2 33 Year Peak Flood</t>
  </si>
  <si>
    <t>5 Year Peak Flood</t>
  </si>
  <si>
    <t>10 Year Peak Flood</t>
  </si>
  <si>
    <t>25 Year Peak Flood</t>
  </si>
  <si>
    <t>50 Year Peak Flood</t>
  </si>
  <si>
    <t>100 Year Peak Flood</t>
  </si>
  <si>
    <t>200 Year Peak Flood</t>
  </si>
  <si>
    <t>500 Year Peak Flood</t>
  </si>
  <si>
    <t>Annual Flow Statistics Parameters</t>
  </si>
  <si>
    <t>100 Percent Monthly Annual Region 3 2001 4093</t>
  </si>
  <si>
    <t>*** Annual Flow Statistics Disclaimers ***</t>
  </si>
  <si>
    <t>Annual Flow Statistics Flow Report</t>
  </si>
  <si>
    <t>Mean Annual Flow</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</si>
  <si>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</si>
  <si>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</si>
  <si>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</si>
  <si>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</si>
  <si>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</si>
  <si>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</si>
  <si>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</si>
  <si>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</si>
  <si>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</si>
  <si>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</si>
  <si>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</si>
  <si>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</si>
  <si>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</si>
  <si>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</si>
  <si>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</si>
  <si>
    <t>Days Evaluated (Apr 15 - Oct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</si>
</sst>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2" formatCode="0.0000"/>
    <numFmt numFmtId="173" formatCode="m/d/yy\ h:mm;@"/>
  </numFmts>
  <fonts count="9"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0"/>
      <color rgb="FFFF0000"/>
      <name val="Arial"/>
      <family val="2"/>
    </font>
    <font>
      <sz val="10"/>
      <color rgb="FF000000"/>
      <name val="Lucida Console"/>
      <family val="3"/>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xf numFmtId="0" fontId="4" fillId="0" borderId="0"/>
  </cellStyleXfs>
  <cellXfs count="71">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0" fontId="0" fillId="0" borderId="0" xfId="0"/>
    <xf numFmtId="0" fontId="0" fillId="0" borderId="0" xfId="0" applyProtection="1">
      <protection locked="0"/>
    </xf>
    <xf numFmtId="172" fontId="1" fillId="0" borderId="0" xfId="1" applyNumberFormat="1" applyAlignment="1">
      <alignment horizontal="center"/>
    </xf>
    <xf numFmtId="166" fontId="7" fillId="0" borderId="0" xfId="1" applyNumberFormat="1" applyFont="1" applyAlignment="1">
      <alignment horizontal="center"/>
    </xf>
    <xf numFmtId="0" fontId="7" fillId="0" borderId="0" xfId="1" applyFont="1" applyAlignment="1">
      <alignment horizontal="center"/>
    </xf>
    <xf numFmtId="1" fontId="1" fillId="0" borderId="0" xfId="1" applyNumberFormat="1" applyAlignment="1"/>
    <xf numFmtId="16" fontId="1" fillId="0" borderId="0" xfId="1" applyNumberFormat="1"/>
    <xf numFmtId="0" fontId="8" fillId="0" borderId="0" xfId="0" applyFont="1" applyAlignment="1">
      <alignment vertical="center"/>
    </xf>
    <xf numFmtId="1" fontId="4" fillId="0" borderId="0" xfId="8" applyNumberFormat="1"/>
    <xf numFmtId="0" fontId="4" fillId="0" borderId="0" xfId="8"/>
    <xf numFmtId="168" fontId="4" fillId="0" borderId="0" xfId="8" applyNumberFormat="1"/>
    <xf numFmtId="14" fontId="0" fillId="0" borderId="0" xfId="0" applyNumberFormat="1"/>
    <xf numFmtId="173" fontId="0" fillId="0" borderId="0" xfId="0" applyNumberForma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cellXfs>
  <cellStyles count="9">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4 2 2" xfId="8" xr:uid="{21FBC011-B944-4372-A930-554879068221}"/>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Polly Canyon Creek (PO-01)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Plot_2019!$P$12:$P$298</c:f>
              <c:numCache>
                <c:formatCode>0.0</c:formatCode>
                <c:ptCount val="287"/>
                <c:pt idx="0">
                  <c:v>4.964841365814209</c:v>
                </c:pt>
                <c:pt idx="1">
                  <c:v>4.4251484870910645</c:v>
                </c:pt>
                <c:pt idx="2">
                  <c:v>5.0241384506225586</c:v>
                </c:pt>
                <c:pt idx="3">
                  <c:v>5.2386007308959961</c:v>
                </c:pt>
                <c:pt idx="4">
                  <c:v>4.9733691215515137</c:v>
                </c:pt>
                <c:pt idx="5">
                  <c:v>4.8795380592346191</c:v>
                </c:pt>
                <c:pt idx="6">
                  <c:v>4.6463394165039063</c:v>
                </c:pt>
                <c:pt idx="7">
                  <c:v>4.8558216094970703</c:v>
                </c:pt>
                <c:pt idx="8">
                  <c:v>5.1060061454772949</c:v>
                </c:pt>
                <c:pt idx="9">
                  <c:v>4.7969799041748047</c:v>
                </c:pt>
                <c:pt idx="10">
                  <c:v>4.8346691131591797</c:v>
                </c:pt>
                <c:pt idx="11">
                  <c:v>5.1402006149291992</c:v>
                </c:pt>
                <c:pt idx="12">
                  <c:v>5.4813213348388672</c:v>
                </c:pt>
                <c:pt idx="13">
                  <c:v>6.0234875679016113</c:v>
                </c:pt>
                <c:pt idx="14">
                  <c:v>6.8004670143127441</c:v>
                </c:pt>
                <c:pt idx="15">
                  <c:v>6.3785915374755859</c:v>
                </c:pt>
                <c:pt idx="16">
                  <c:v>6.2086505889892578</c:v>
                </c:pt>
                <c:pt idx="17">
                  <c:v>6.3854026794433594</c:v>
                </c:pt>
                <c:pt idx="18">
                  <c:v>6.9673285484313965</c:v>
                </c:pt>
                <c:pt idx="19">
                  <c:v>6.6163721084594727</c:v>
                </c:pt>
                <c:pt idx="20">
                  <c:v>6.2904295921325684</c:v>
                </c:pt>
                <c:pt idx="21">
                  <c:v>6.2058577537536621</c:v>
                </c:pt>
                <c:pt idx="22">
                  <c:v>5.4899234771728516</c:v>
                </c:pt>
                <c:pt idx="23">
                  <c:v>4.8876996040344238</c:v>
                </c:pt>
                <c:pt idx="24">
                  <c:v>4.8777980804443359</c:v>
                </c:pt>
                <c:pt idx="25">
                  <c:v>4.8931903839111328</c:v>
                </c:pt>
                <c:pt idx="26">
                  <c:v>5.1329059600830078</c:v>
                </c:pt>
                <c:pt idx="27">
                  <c:v>5.4613513946533203</c:v>
                </c:pt>
                <c:pt idx="28">
                  <c:v>5.9276494979858398</c:v>
                </c:pt>
                <c:pt idx="29">
                  <c:v>6.6636867523193359</c:v>
                </c:pt>
                <c:pt idx="30">
                  <c:v>7.3805704116821289</c:v>
                </c:pt>
                <c:pt idx="31">
                  <c:v>7.2476024627685547</c:v>
                </c:pt>
                <c:pt idx="32">
                  <c:v>7.8207249641418457</c:v>
                </c:pt>
                <c:pt idx="33">
                  <c:v>7.8498311042785645</c:v>
                </c:pt>
                <c:pt idx="34">
                  <c:v>7.3638958930969238</c:v>
                </c:pt>
                <c:pt idx="35">
                  <c:v>7.5195250511169434</c:v>
                </c:pt>
                <c:pt idx="36">
                  <c:v>8.5155363082885742</c:v>
                </c:pt>
                <c:pt idx="37">
                  <c:v>9.2919769287109375</c:v>
                </c:pt>
                <c:pt idx="38">
                  <c:v>9.3763771057128906</c:v>
                </c:pt>
                <c:pt idx="39">
                  <c:v>9.3100509643554688</c:v>
                </c:pt>
                <c:pt idx="40">
                  <c:v>10.437753677368164</c:v>
                </c:pt>
                <c:pt idx="41">
                  <c:v>10.038140296936035</c:v>
                </c:pt>
                <c:pt idx="42">
                  <c:v>8.509760856628418</c:v>
                </c:pt>
                <c:pt idx="43">
                  <c:v>8.5205802917480469</c:v>
                </c:pt>
                <c:pt idx="44">
                  <c:v>8.6732902526855469</c:v>
                </c:pt>
                <c:pt idx="45">
                  <c:v>8.2297477722167969</c:v>
                </c:pt>
                <c:pt idx="46">
                  <c:v>7.5733246803283691</c:v>
                </c:pt>
                <c:pt idx="47">
                  <c:v>8.3888664245605469</c:v>
                </c:pt>
                <c:pt idx="48">
                  <c:v>8.6213235855102539</c:v>
                </c:pt>
                <c:pt idx="49">
                  <c:v>8.8583269119262695</c:v>
                </c:pt>
                <c:pt idx="50">
                  <c:v>9.0219326019287109</c:v>
                </c:pt>
                <c:pt idx="51">
                  <c:v>9.4127950668334961</c:v>
                </c:pt>
                <c:pt idx="52">
                  <c:v>9.2758455276489258</c:v>
                </c:pt>
                <c:pt idx="53">
                  <c:v>9.6396617889404297</c:v>
                </c:pt>
                <c:pt idx="54">
                  <c:v>10.397281646728516</c:v>
                </c:pt>
                <c:pt idx="55">
                  <c:v>11.820693969726563</c:v>
                </c:pt>
                <c:pt idx="56">
                  <c:v>12.178590774536133</c:v>
                </c:pt>
                <c:pt idx="57">
                  <c:v>12.51290225982666</c:v>
                </c:pt>
                <c:pt idx="58">
                  <c:v>12.683280944824219</c:v>
                </c:pt>
                <c:pt idx="59">
                  <c:v>11.954425811767578</c:v>
                </c:pt>
                <c:pt idx="60">
                  <c:v>10.20233154296875</c:v>
                </c:pt>
                <c:pt idx="61">
                  <c:v>10.98863410949707</c:v>
                </c:pt>
                <c:pt idx="62">
                  <c:v>10.253376007080078</c:v>
                </c:pt>
                <c:pt idx="63">
                  <c:v>7.6546840667724609</c:v>
                </c:pt>
                <c:pt idx="64">
                  <c:v>7.8869056701660156</c:v>
                </c:pt>
                <c:pt idx="65">
                  <c:v>8.4140567779541016</c:v>
                </c:pt>
                <c:pt idx="66">
                  <c:v>10.411436080932617</c:v>
                </c:pt>
                <c:pt idx="67">
                  <c:v>11.022177696228027</c:v>
                </c:pt>
                <c:pt idx="68">
                  <c:v>12.152569770812988</c:v>
                </c:pt>
                <c:pt idx="69">
                  <c:v>13.75815486907959</c:v>
                </c:pt>
                <c:pt idx="70">
                  <c:v>12.411972045898438</c:v>
                </c:pt>
                <c:pt idx="71">
                  <c:v>11.321578979492188</c:v>
                </c:pt>
                <c:pt idx="72">
                  <c:v>12.098621368408203</c:v>
                </c:pt>
                <c:pt idx="73">
                  <c:v>12.57088565826416</c:v>
                </c:pt>
                <c:pt idx="74">
                  <c:v>12.303447723388672</c:v>
                </c:pt>
                <c:pt idx="75">
                  <c:v>10.910360336303711</c:v>
                </c:pt>
                <c:pt idx="76">
                  <c:v>9.6258077621459961</c:v>
                </c:pt>
                <c:pt idx="77">
                  <c:v>9.453913688659668</c:v>
                </c:pt>
                <c:pt idx="78">
                  <c:v>10.35893726348877</c:v>
                </c:pt>
                <c:pt idx="79">
                  <c:v>10.792886734008789</c:v>
                </c:pt>
                <c:pt idx="80">
                  <c:v>9.7667779922485352</c:v>
                </c:pt>
                <c:pt idx="81">
                  <c:v>10.312273025512695</c:v>
                </c:pt>
                <c:pt idx="82">
                  <c:v>10.559451103210449</c:v>
                </c:pt>
                <c:pt idx="83">
                  <c:v>10.382830619812012</c:v>
                </c:pt>
                <c:pt idx="84">
                  <c:v>10.182047843933105</c:v>
                </c:pt>
                <c:pt idx="85">
                  <c:v>10.581453323364258</c:v>
                </c:pt>
                <c:pt idx="86">
                  <c:v>11.121006011962891</c:v>
                </c:pt>
                <c:pt idx="87">
                  <c:v>11.849483489990234</c:v>
                </c:pt>
                <c:pt idx="88">
                  <c:v>11.779906272888184</c:v>
                </c:pt>
                <c:pt idx="89">
                  <c:v>10.793904304504395</c:v>
                </c:pt>
                <c:pt idx="90">
                  <c:v>11.270474433898926</c:v>
                </c:pt>
                <c:pt idx="91">
                  <c:v>12.089784622192383</c:v>
                </c:pt>
                <c:pt idx="92">
                  <c:v>12.174549102783203</c:v>
                </c:pt>
                <c:pt idx="93">
                  <c:v>11.532561302185059</c:v>
                </c:pt>
                <c:pt idx="94">
                  <c:v>11.608916282653809</c:v>
                </c:pt>
                <c:pt idx="95">
                  <c:v>12.130302429199219</c:v>
                </c:pt>
                <c:pt idx="96">
                  <c:v>13.972542762756348</c:v>
                </c:pt>
                <c:pt idx="97">
                  <c:v>13.989578247070313</c:v>
                </c:pt>
                <c:pt idx="98">
                  <c:v>13.571245193481445</c:v>
                </c:pt>
                <c:pt idx="99">
                  <c:v>13.579828262329102</c:v>
                </c:pt>
                <c:pt idx="100">
                  <c:v>12.995868682861328</c:v>
                </c:pt>
                <c:pt idx="101">
                  <c:v>12.62620735168457</c:v>
                </c:pt>
                <c:pt idx="102">
                  <c:v>12.928454399108887</c:v>
                </c:pt>
                <c:pt idx="103">
                  <c:v>13.047360420227051</c:v>
                </c:pt>
                <c:pt idx="104">
                  <c:v>12.402581214904785</c:v>
                </c:pt>
                <c:pt idx="105">
                  <c:v>10.565712928771973</c:v>
                </c:pt>
                <c:pt idx="106">
                  <c:v>10.315530776977539</c:v>
                </c:pt>
                <c:pt idx="107">
                  <c:v>11.176723480224609</c:v>
                </c:pt>
                <c:pt idx="108">
                  <c:v>13.73914909362793</c:v>
                </c:pt>
                <c:pt idx="109">
                  <c:v>14.497708320617676</c:v>
                </c:pt>
                <c:pt idx="110">
                  <c:v>12.724874496459961</c:v>
                </c:pt>
                <c:pt idx="111">
                  <c:v>11.387935638427734</c:v>
                </c:pt>
                <c:pt idx="112">
                  <c:v>12.823986053466797</c:v>
                </c:pt>
                <c:pt idx="113">
                  <c:v>13.468659400939941</c:v>
                </c:pt>
                <c:pt idx="114">
                  <c:v>12.421633720397949</c:v>
                </c:pt>
                <c:pt idx="115">
                  <c:v>12.442805290222168</c:v>
                </c:pt>
                <c:pt idx="116">
                  <c:v>13.06151294708252</c:v>
                </c:pt>
                <c:pt idx="117">
                  <c:v>12.972278594970703</c:v>
                </c:pt>
                <c:pt idx="118">
                  <c:v>13.385408401489258</c:v>
                </c:pt>
                <c:pt idx="119">
                  <c:v>14.013606071472168</c:v>
                </c:pt>
                <c:pt idx="120">
                  <c:v>13.876358032226563</c:v>
                </c:pt>
                <c:pt idx="121">
                  <c:v>14.060090065002441</c:v>
                </c:pt>
                <c:pt idx="122">
                  <c:v>14.137145042419434</c:v>
                </c:pt>
                <c:pt idx="123">
                  <c:v>15.014514923095703</c:v>
                </c:pt>
                <c:pt idx="124">
                  <c:v>15.949609756469727</c:v>
                </c:pt>
                <c:pt idx="125">
                  <c:v>16.195121765136719</c:v>
                </c:pt>
                <c:pt idx="126">
                  <c:v>16.221691131591797</c:v>
                </c:pt>
                <c:pt idx="127">
                  <c:v>15.083456993103027</c:v>
                </c:pt>
                <c:pt idx="128">
                  <c:v>13.840819358825684</c:v>
                </c:pt>
                <c:pt idx="129">
                  <c:v>12.750271797180176</c:v>
                </c:pt>
                <c:pt idx="130">
                  <c:v>12.932323455810547</c:v>
                </c:pt>
                <c:pt idx="131">
                  <c:v>13.346157073974609</c:v>
                </c:pt>
                <c:pt idx="132">
                  <c:v>13.924348831176758</c:v>
                </c:pt>
                <c:pt idx="133">
                  <c:v>13.351523399353027</c:v>
                </c:pt>
                <c:pt idx="134">
                  <c:v>12.955707550048828</c:v>
                </c:pt>
                <c:pt idx="135">
                  <c:v>12.68560791015625</c:v>
                </c:pt>
                <c:pt idx="136">
                  <c:v>12.810609817504883</c:v>
                </c:pt>
                <c:pt idx="137">
                  <c:v>13.605429649353027</c:v>
                </c:pt>
                <c:pt idx="138">
                  <c:v>14.26315975189209</c:v>
                </c:pt>
                <c:pt idx="139">
                  <c:v>14.107354164123535</c:v>
                </c:pt>
                <c:pt idx="140">
                  <c:v>13.651163101196289</c:v>
                </c:pt>
                <c:pt idx="141">
                  <c:v>14.06151008605957</c:v>
                </c:pt>
                <c:pt idx="142">
                  <c:v>12.742956161499023</c:v>
                </c:pt>
                <c:pt idx="143">
                  <c:v>11.713413238525391</c:v>
                </c:pt>
                <c:pt idx="144">
                  <c:v>11.394356727600098</c:v>
                </c:pt>
                <c:pt idx="145">
                  <c:v>12.231682777404785</c:v>
                </c:pt>
                <c:pt idx="146">
                  <c:v>13.365052223205566</c:v>
                </c:pt>
                <c:pt idx="147">
                  <c:v>13.993517875671387</c:v>
                </c:pt>
                <c:pt idx="148">
                  <c:v>14.557247161865234</c:v>
                </c:pt>
                <c:pt idx="149">
                  <c:v>14.25592041015625</c:v>
                </c:pt>
                <c:pt idx="150">
                  <c:v>13.532712936401367</c:v>
                </c:pt>
                <c:pt idx="151">
                  <c:v>13.918545722961426</c:v>
                </c:pt>
                <c:pt idx="152">
                  <c:v>13.352004051208496</c:v>
                </c:pt>
                <c:pt idx="153">
                  <c:v>13.733123779296875</c:v>
                </c:pt>
                <c:pt idx="154">
                  <c:v>14.720641136169434</c:v>
                </c:pt>
                <c:pt idx="155">
                  <c:v>13.828580856323242</c:v>
                </c:pt>
                <c:pt idx="156">
                  <c:v>13.228322982788086</c:v>
                </c:pt>
                <c:pt idx="157">
                  <c:v>12.106515884399414</c:v>
                </c:pt>
                <c:pt idx="158">
                  <c:v>10.853134155273438</c:v>
                </c:pt>
                <c:pt idx="159">
                  <c:v>10.951519012451172</c:v>
                </c:pt>
                <c:pt idx="160">
                  <c:v>10.942056655883789</c:v>
                </c:pt>
                <c:pt idx="161">
                  <c:v>11.752900123596191</c:v>
                </c:pt>
                <c:pt idx="162">
                  <c:v>11.791522026062012</c:v>
                </c:pt>
                <c:pt idx="163">
                  <c:v>11.689968109130859</c:v>
                </c:pt>
                <c:pt idx="164">
                  <c:v>10.811977386474609</c:v>
                </c:pt>
                <c:pt idx="165">
                  <c:v>10.420084953308105</c:v>
                </c:pt>
                <c:pt idx="166">
                  <c:v>10.744444847106934</c:v>
                </c:pt>
                <c:pt idx="167">
                  <c:v>10.004185676574707</c:v>
                </c:pt>
                <c:pt idx="168">
                  <c:v>10.073077201843262</c:v>
                </c:pt>
                <c:pt idx="169">
                  <c:v>10.529560089111328</c:v>
                </c:pt>
                <c:pt idx="170">
                  <c:v>10.421718597412109</c:v>
                </c:pt>
                <c:pt idx="171">
                  <c:v>10.958209991455078</c:v>
                </c:pt>
                <c:pt idx="172">
                  <c:v>10.933986663818359</c:v>
                </c:pt>
                <c:pt idx="173">
                  <c:v>8.9814443588256836</c:v>
                </c:pt>
                <c:pt idx="174">
                  <c:v>9.6042146682739258</c:v>
                </c:pt>
                <c:pt idx="175">
                  <c:v>9.0311203002929688</c:v>
                </c:pt>
                <c:pt idx="176">
                  <c:v>6.4251646995544434</c:v>
                </c:pt>
                <c:pt idx="177">
                  <c:v>4.2442069053649902</c:v>
                </c:pt>
                <c:pt idx="178">
                  <c:v>4.4168767929077148</c:v>
                </c:pt>
                <c:pt idx="179">
                  <c:v>4.8717055320739746</c:v>
                </c:pt>
                <c:pt idx="180">
                  <c:v>3.7580468654632568</c:v>
                </c:pt>
                <c:pt idx="181">
                  <c:v>5.8258500099182129</c:v>
                </c:pt>
                <c:pt idx="182">
                  <c:v>5.8382649421691895</c:v>
                </c:pt>
                <c:pt idx="183">
                  <c:v>5.8090529441833496</c:v>
                </c:pt>
                <c:pt idx="184">
                  <c:v>4.6771178245544434</c:v>
                </c:pt>
                <c:pt idx="185">
                  <c:v>5.5312900543212891</c:v>
                </c:pt>
                <c:pt idx="186">
                  <c:v>6.7823238372802734</c:v>
                </c:pt>
                <c:pt idx="187">
                  <c:v>2.4880197048187256</c:v>
                </c:pt>
                <c:pt idx="188">
                  <c:v>2.6737170219421387</c:v>
                </c:pt>
                <c:pt idx="189">
                  <c:v>2.5581636428833008</c:v>
                </c:pt>
                <c:pt idx="190">
                  <c:v>2.7384164333343506</c:v>
                </c:pt>
                <c:pt idx="191">
                  <c:v>4.1463046073913574</c:v>
                </c:pt>
                <c:pt idx="192">
                  <c:v>4.854583740234375</c:v>
                </c:pt>
                <c:pt idx="193">
                  <c:v>4.8550000190734863</c:v>
                </c:pt>
                <c:pt idx="194">
                  <c:v>2.5581636428833008</c:v>
                </c:pt>
                <c:pt idx="195">
                  <c:v>2.7384164333343506</c:v>
                </c:pt>
                <c:pt idx="196">
                  <c:v>4.1463046073913574</c:v>
                </c:pt>
                <c:pt idx="197">
                  <c:v>4.854583740234375</c:v>
                </c:pt>
                <c:pt idx="198">
                  <c:v>4.854583740234375</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Plot_2019!$R$12:$R$298</c:f>
              <c:numCache>
                <c:formatCode>0.0</c:formatCode>
                <c:ptCount val="287"/>
                <c:pt idx="0">
                  <c:v>4.3500008583068848</c:v>
                </c:pt>
                <c:pt idx="1">
                  <c:v>3.7488894462585449</c:v>
                </c:pt>
                <c:pt idx="2">
                  <c:v>4.4799995422363281</c:v>
                </c:pt>
                <c:pt idx="3">
                  <c:v>4.6622214317321777</c:v>
                </c:pt>
                <c:pt idx="4">
                  <c:v>4.5838885307312012</c:v>
                </c:pt>
                <c:pt idx="5">
                  <c:v>4.1938886642456055</c:v>
                </c:pt>
                <c:pt idx="6">
                  <c:v>3.8272221088409424</c:v>
                </c:pt>
                <c:pt idx="7">
                  <c:v>4.4022221565246582</c:v>
                </c:pt>
                <c:pt idx="8">
                  <c:v>4.6877775192260742</c:v>
                </c:pt>
                <c:pt idx="9">
                  <c:v>4.2461118698120117</c:v>
                </c:pt>
                <c:pt idx="10">
                  <c:v>4.1938886642456055</c:v>
                </c:pt>
                <c:pt idx="11">
                  <c:v>4.6622214317321777</c:v>
                </c:pt>
                <c:pt idx="12">
                  <c:v>4.9988894462585449</c:v>
                </c:pt>
                <c:pt idx="13">
                  <c:v>4.7922220230102539</c:v>
                </c:pt>
                <c:pt idx="14">
                  <c:v>5.8472232818603516</c:v>
                </c:pt>
                <c:pt idx="15">
                  <c:v>5.8977785110473633</c:v>
                </c:pt>
                <c:pt idx="16">
                  <c:v>5.4622225761413574</c:v>
                </c:pt>
                <c:pt idx="17">
                  <c:v>5.2049999237060547</c:v>
                </c:pt>
                <c:pt idx="18">
                  <c:v>6.432776927947998</c:v>
                </c:pt>
                <c:pt idx="19">
                  <c:v>5.5138883590698242</c:v>
                </c:pt>
                <c:pt idx="20">
                  <c:v>4.9472217559814453</c:v>
                </c:pt>
                <c:pt idx="21">
                  <c:v>5.5649991035461426</c:v>
                </c:pt>
                <c:pt idx="22">
                  <c:v>4.5322227478027344</c:v>
                </c:pt>
                <c:pt idx="23">
                  <c:v>4.272221565246582</c:v>
                </c:pt>
                <c:pt idx="24">
                  <c:v>3.8011105060577393</c:v>
                </c:pt>
                <c:pt idx="25">
                  <c:v>3.7749989032745361</c:v>
                </c:pt>
                <c:pt idx="26">
                  <c:v>3.6172230243682861</c:v>
                </c:pt>
                <c:pt idx="27">
                  <c:v>4.3500008583068848</c:v>
                </c:pt>
                <c:pt idx="28">
                  <c:v>4.272221565246582</c:v>
                </c:pt>
                <c:pt idx="29">
                  <c:v>4.9727778434753418</c:v>
                </c:pt>
                <c:pt idx="30">
                  <c:v>5.744999885559082</c:v>
                </c:pt>
                <c:pt idx="31">
                  <c:v>5.7188882827758789</c:v>
                </c:pt>
                <c:pt idx="32">
                  <c:v>6.1022229194641113</c:v>
                </c:pt>
                <c:pt idx="33">
                  <c:v>5.9999995231628418</c:v>
                </c:pt>
                <c:pt idx="34">
                  <c:v>5.9488887786865234</c:v>
                </c:pt>
                <c:pt idx="35">
                  <c:v>5.5138883590698242</c:v>
                </c:pt>
                <c:pt idx="36">
                  <c:v>6.3061122894287109</c:v>
                </c:pt>
                <c:pt idx="37">
                  <c:v>7.2677783966064453</c:v>
                </c:pt>
                <c:pt idx="38">
                  <c:v>7.1161098480224609</c:v>
                </c:pt>
                <c:pt idx="39">
                  <c:v>7.3927774429321289</c:v>
                </c:pt>
                <c:pt idx="40">
                  <c:v>8.4188880920410156</c:v>
                </c:pt>
                <c:pt idx="41">
                  <c:v>8.244999885559082</c:v>
                </c:pt>
                <c:pt idx="42">
                  <c:v>7.5938882827758789</c:v>
                </c:pt>
                <c:pt idx="43">
                  <c:v>6.9649991989135742</c:v>
                </c:pt>
                <c:pt idx="44">
                  <c:v>6.7877769470214844</c:v>
                </c:pt>
                <c:pt idx="45">
                  <c:v>6.3822216987609863</c:v>
                </c:pt>
                <c:pt idx="46">
                  <c:v>7.2172226905822754</c:v>
                </c:pt>
                <c:pt idx="47">
                  <c:v>7.0911111831665039</c:v>
                </c:pt>
                <c:pt idx="48">
                  <c:v>6.432776927947998</c:v>
                </c:pt>
                <c:pt idx="49">
                  <c:v>7.5188889503479004</c:v>
                </c:pt>
                <c:pt idx="50">
                  <c:v>7.7699999809265137</c:v>
                </c:pt>
                <c:pt idx="51">
                  <c:v>7.418889045715332</c:v>
                </c:pt>
                <c:pt idx="52">
                  <c:v>7.2927770614624023</c:v>
                </c:pt>
                <c:pt idx="53">
                  <c:v>7.7699999809265137</c:v>
                </c:pt>
                <c:pt idx="54">
                  <c:v>8.6177787780761719</c:v>
                </c:pt>
                <c:pt idx="55">
                  <c:v>9.9027786254882813</c:v>
                </c:pt>
                <c:pt idx="56">
                  <c:v>10.344999313354492</c:v>
                </c:pt>
                <c:pt idx="57">
                  <c:v>10.613888740539551</c:v>
                </c:pt>
                <c:pt idx="58">
                  <c:v>10.761110305786133</c:v>
                </c:pt>
                <c:pt idx="59">
                  <c:v>10.319999694824219</c:v>
                </c:pt>
                <c:pt idx="60">
                  <c:v>8.6677780151367188</c:v>
                </c:pt>
                <c:pt idx="61">
                  <c:v>8.220001220703125</c:v>
                </c:pt>
                <c:pt idx="62">
                  <c:v>7.8949990272521973</c:v>
                </c:pt>
                <c:pt idx="63">
                  <c:v>6.3822216987609863</c:v>
                </c:pt>
                <c:pt idx="64">
                  <c:v>6.331110954284668</c:v>
                </c:pt>
                <c:pt idx="65">
                  <c:v>6.0261111259460449</c:v>
                </c:pt>
                <c:pt idx="66">
                  <c:v>8.2700004577636719</c:v>
                </c:pt>
                <c:pt idx="67">
                  <c:v>9.3611106872558594</c:v>
                </c:pt>
                <c:pt idx="68">
                  <c:v>9.7561111450195313</c:v>
                </c:pt>
                <c:pt idx="69">
                  <c:v>11.565000534057617</c:v>
                </c:pt>
                <c:pt idx="70">
                  <c:v>11.004999160766602</c:v>
                </c:pt>
                <c:pt idx="71">
                  <c:v>9.4350013732910156</c:v>
                </c:pt>
                <c:pt idx="72">
                  <c:v>10.222223281860352</c:v>
                </c:pt>
                <c:pt idx="73">
                  <c:v>10.956111907958984</c:v>
                </c:pt>
                <c:pt idx="74">
                  <c:v>10.857776641845703</c:v>
                </c:pt>
                <c:pt idx="75">
                  <c:v>9.8538885116577148</c:v>
                </c:pt>
                <c:pt idx="76">
                  <c:v>8.8172216415405273</c:v>
                </c:pt>
                <c:pt idx="77">
                  <c:v>8.1949996948242188</c:v>
                </c:pt>
                <c:pt idx="78">
                  <c:v>7.7699999809265137</c:v>
                </c:pt>
                <c:pt idx="79">
                  <c:v>9.1877765655517578</c:v>
                </c:pt>
                <c:pt idx="80">
                  <c:v>8.3688888549804688</c:v>
                </c:pt>
                <c:pt idx="81">
                  <c:v>8.2700004577636719</c:v>
                </c:pt>
                <c:pt idx="82">
                  <c:v>8.9650001525878906</c:v>
                </c:pt>
                <c:pt idx="83">
                  <c:v>9.1138877868652344</c:v>
                </c:pt>
                <c:pt idx="84">
                  <c:v>8.5188884735107422</c:v>
                </c:pt>
                <c:pt idx="85">
                  <c:v>8.6927776336669922</c:v>
                </c:pt>
                <c:pt idx="86">
                  <c:v>9.2872219085693359</c:v>
                </c:pt>
                <c:pt idx="87">
                  <c:v>9.9522228240966797</c:v>
                </c:pt>
                <c:pt idx="88">
                  <c:v>10.393888473510742</c:v>
                </c:pt>
                <c:pt idx="89">
                  <c:v>9.6077766418457031</c:v>
                </c:pt>
                <c:pt idx="90">
                  <c:v>9.4350013732910156</c:v>
                </c:pt>
                <c:pt idx="91">
                  <c:v>10.197776794433594</c:v>
                </c:pt>
                <c:pt idx="92">
                  <c:v>10.882778167724609</c:v>
                </c:pt>
                <c:pt idx="93">
                  <c:v>10.442778587341309</c:v>
                </c:pt>
                <c:pt idx="94">
                  <c:v>9.4850006103515625</c:v>
                </c:pt>
                <c:pt idx="95">
                  <c:v>9.7311105728149414</c:v>
                </c:pt>
                <c:pt idx="96">
                  <c:v>12.07388973236084</c:v>
                </c:pt>
                <c:pt idx="97">
                  <c:v>12.557777404785156</c:v>
                </c:pt>
                <c:pt idx="98">
                  <c:v>12.02500057220459</c:v>
                </c:pt>
                <c:pt idx="99">
                  <c:v>12.340001106262207</c:v>
                </c:pt>
                <c:pt idx="100">
                  <c:v>11.662222862243652</c:v>
                </c:pt>
                <c:pt idx="101">
                  <c:v>10.857776641845703</c:v>
                </c:pt>
                <c:pt idx="102">
                  <c:v>11.637221336364746</c:v>
                </c:pt>
                <c:pt idx="103">
                  <c:v>11.17500114440918</c:v>
                </c:pt>
                <c:pt idx="104">
                  <c:v>10.541110992431641</c:v>
                </c:pt>
                <c:pt idx="105">
                  <c:v>9.1138877868652344</c:v>
                </c:pt>
                <c:pt idx="106">
                  <c:v>8.7172231674194336</c:v>
                </c:pt>
                <c:pt idx="107">
                  <c:v>8.9411125183105469</c:v>
                </c:pt>
                <c:pt idx="108">
                  <c:v>11.492222785949707</c:v>
                </c:pt>
                <c:pt idx="109">
                  <c:v>12.122221946716309</c:v>
                </c:pt>
                <c:pt idx="110">
                  <c:v>10.662777900695801</c:v>
                </c:pt>
                <c:pt idx="111">
                  <c:v>9.4099998474121094</c:v>
                </c:pt>
                <c:pt idx="112">
                  <c:v>10.393888473510742</c:v>
                </c:pt>
                <c:pt idx="113">
                  <c:v>11.709999084472656</c:v>
                </c:pt>
                <c:pt idx="114">
                  <c:v>10.784998893737793</c:v>
                </c:pt>
                <c:pt idx="115">
                  <c:v>10.613888740539551</c:v>
                </c:pt>
                <c:pt idx="116">
                  <c:v>11.346111297607422</c:v>
                </c:pt>
                <c:pt idx="117">
                  <c:v>11.199999809265137</c:v>
                </c:pt>
                <c:pt idx="118">
                  <c:v>11.565000534057617</c:v>
                </c:pt>
                <c:pt idx="119">
                  <c:v>12.533889770507813</c:v>
                </c:pt>
                <c:pt idx="120">
                  <c:v>12.677777290344238</c:v>
                </c:pt>
                <c:pt idx="121">
                  <c:v>12.484999656677246</c:v>
                </c:pt>
                <c:pt idx="122">
                  <c:v>12.630001068115234</c:v>
                </c:pt>
                <c:pt idx="123">
                  <c:v>13.352777481079102</c:v>
                </c:pt>
                <c:pt idx="124">
                  <c:v>14.361110687255859</c:v>
                </c:pt>
                <c:pt idx="125">
                  <c:v>14.361110687255859</c:v>
                </c:pt>
                <c:pt idx="126">
                  <c:v>15.293888092041016</c:v>
                </c:pt>
                <c:pt idx="127">
                  <c:v>14.122220993041992</c:v>
                </c:pt>
                <c:pt idx="128">
                  <c:v>12.774999618530273</c:v>
                </c:pt>
                <c:pt idx="129">
                  <c:v>11.662222862243652</c:v>
                </c:pt>
                <c:pt idx="130">
                  <c:v>11.588889122009277</c:v>
                </c:pt>
                <c:pt idx="131">
                  <c:v>11.856110572814941</c:v>
                </c:pt>
                <c:pt idx="132">
                  <c:v>12.871110916137695</c:v>
                </c:pt>
                <c:pt idx="133">
                  <c:v>12.292222023010254</c:v>
                </c:pt>
                <c:pt idx="134">
                  <c:v>11.856110572814941</c:v>
                </c:pt>
                <c:pt idx="135">
                  <c:v>11.346111297607422</c:v>
                </c:pt>
                <c:pt idx="136">
                  <c:v>11.539999961853027</c:v>
                </c:pt>
                <c:pt idx="137">
                  <c:v>12.049999237060547</c:v>
                </c:pt>
                <c:pt idx="138">
                  <c:v>13.208889007568359</c:v>
                </c:pt>
                <c:pt idx="139">
                  <c:v>13.185001373291016</c:v>
                </c:pt>
                <c:pt idx="140">
                  <c:v>12.340001106262207</c:v>
                </c:pt>
                <c:pt idx="141">
                  <c:v>13.087777137756348</c:v>
                </c:pt>
                <c:pt idx="142">
                  <c:v>12.00111198425293</c:v>
                </c:pt>
                <c:pt idx="143">
                  <c:v>10.857776641845703</c:v>
                </c:pt>
                <c:pt idx="144">
                  <c:v>10.172778129577637</c:v>
                </c:pt>
                <c:pt idx="145">
                  <c:v>10.833889007568359</c:v>
                </c:pt>
                <c:pt idx="146">
                  <c:v>11.856110572814941</c:v>
                </c:pt>
                <c:pt idx="147">
                  <c:v>12.677777290344238</c:v>
                </c:pt>
                <c:pt idx="148">
                  <c:v>13.305000305175781</c:v>
                </c:pt>
                <c:pt idx="149">
                  <c:v>13.257221221923828</c:v>
                </c:pt>
                <c:pt idx="150">
                  <c:v>12.727222442626953</c:v>
                </c:pt>
                <c:pt idx="151">
                  <c:v>12.557777404785156</c:v>
                </c:pt>
                <c:pt idx="152">
                  <c:v>12.557777404785156</c:v>
                </c:pt>
                <c:pt idx="153">
                  <c:v>12.00111198425293</c:v>
                </c:pt>
                <c:pt idx="154">
                  <c:v>13.617778778076172</c:v>
                </c:pt>
                <c:pt idx="155">
                  <c:v>12.340001106262207</c:v>
                </c:pt>
                <c:pt idx="156">
                  <c:v>12.122221946716309</c:v>
                </c:pt>
                <c:pt idx="157">
                  <c:v>11.17500114440918</c:v>
                </c:pt>
                <c:pt idx="158">
                  <c:v>9.8788900375366211</c:v>
                </c:pt>
                <c:pt idx="159">
                  <c:v>9.6322231292724609</c:v>
                </c:pt>
                <c:pt idx="160">
                  <c:v>9.8049993515014648</c:v>
                </c:pt>
                <c:pt idx="161">
                  <c:v>10.393888473510742</c:v>
                </c:pt>
                <c:pt idx="162">
                  <c:v>10.368889808654785</c:v>
                </c:pt>
                <c:pt idx="163">
                  <c:v>10.516111373901367</c:v>
                </c:pt>
                <c:pt idx="164">
                  <c:v>10.100000381469727</c:v>
                </c:pt>
                <c:pt idx="165">
                  <c:v>9.4350013732910156</c:v>
                </c:pt>
                <c:pt idx="166">
                  <c:v>9.9277772903442383</c:v>
                </c:pt>
                <c:pt idx="167">
                  <c:v>9.0888891220092773</c:v>
                </c:pt>
                <c:pt idx="168">
                  <c:v>9.0638885498046875</c:v>
                </c:pt>
                <c:pt idx="169">
                  <c:v>9.657221794128418</c:v>
                </c:pt>
                <c:pt idx="170">
                  <c:v>8.9899997711181641</c:v>
                </c:pt>
                <c:pt idx="171">
                  <c:v>10.07499885559082</c:v>
                </c:pt>
                <c:pt idx="172">
                  <c:v>9.8538885116577148</c:v>
                </c:pt>
                <c:pt idx="173">
                  <c:v>8.1449995040893555</c:v>
                </c:pt>
                <c:pt idx="174">
                  <c:v>7.820000171661377</c:v>
                </c:pt>
                <c:pt idx="175">
                  <c:v>7.9949994087219238</c:v>
                </c:pt>
                <c:pt idx="176">
                  <c:v>4.7400007247924805</c:v>
                </c:pt>
                <c:pt idx="177">
                  <c:v>3.7749989032745361</c:v>
                </c:pt>
                <c:pt idx="178">
                  <c:v>3.3272213935852051</c:v>
                </c:pt>
                <c:pt idx="179">
                  <c:v>3.7488894462585449</c:v>
                </c:pt>
                <c:pt idx="180">
                  <c:v>2.8772227764129639</c:v>
                </c:pt>
                <c:pt idx="181">
                  <c:v>4.4022221565246582</c:v>
                </c:pt>
                <c:pt idx="182">
                  <c:v>4.921112060546875</c:v>
                </c:pt>
                <c:pt idx="183">
                  <c:v>4.7661104202270508</c:v>
                </c:pt>
                <c:pt idx="184">
                  <c:v>3.6961109638214111</c:v>
                </c:pt>
                <c:pt idx="185">
                  <c:v>3.9850001335144043</c:v>
                </c:pt>
                <c:pt idx="186">
                  <c:v>4.8950004577636719</c:v>
                </c:pt>
                <c:pt idx="187">
                  <c:v>1.1261113882064819</c:v>
                </c:pt>
                <c:pt idx="188">
                  <c:v>2.5572226047515869</c:v>
                </c:pt>
                <c:pt idx="189">
                  <c:v>2.396111011505127</c:v>
                </c:pt>
                <c:pt idx="190">
                  <c:v>2.1822230815887451</c:v>
                </c:pt>
                <c:pt idx="191">
                  <c:v>2.8500006198883057</c:v>
                </c:pt>
                <c:pt idx="192">
                  <c:v>4.4277782440185547</c:v>
                </c:pt>
                <c:pt idx="193">
                  <c:v>4.4022221565246582</c:v>
                </c:pt>
                <c:pt idx="194">
                  <c:v>2.396111011505127</c:v>
                </c:pt>
                <c:pt idx="195">
                  <c:v>2.1822230815887451</c:v>
                </c:pt>
                <c:pt idx="196">
                  <c:v>2.8500006198883057</c:v>
                </c:pt>
                <c:pt idx="197">
                  <c:v>4.4277782440185547</c:v>
                </c:pt>
                <c:pt idx="198">
                  <c:v>4.4022221565246582</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Plot_2019!$Q$12:$Q$298</c:f>
              <c:numCache>
                <c:formatCode>0.0</c:formatCode>
                <c:ptCount val="287"/>
                <c:pt idx="0">
                  <c:v>5.8977785110473633</c:v>
                </c:pt>
                <c:pt idx="1">
                  <c:v>5.0761117935180664</c:v>
                </c:pt>
                <c:pt idx="2">
                  <c:v>5.9488887786865234</c:v>
                </c:pt>
                <c:pt idx="3">
                  <c:v>5.8722219467163086</c:v>
                </c:pt>
                <c:pt idx="4">
                  <c:v>5.4877767562866211</c:v>
                </c:pt>
                <c:pt idx="5">
                  <c:v>5.8977785110473633</c:v>
                </c:pt>
                <c:pt idx="6">
                  <c:v>5.1022210121154785</c:v>
                </c:pt>
                <c:pt idx="7">
                  <c:v>5.3599991798400879</c:v>
                </c:pt>
                <c:pt idx="8">
                  <c:v>5.7188882827758789</c:v>
                </c:pt>
                <c:pt idx="9">
                  <c:v>5.3077783584594727</c:v>
                </c:pt>
                <c:pt idx="10">
                  <c:v>5.4622225761413574</c:v>
                </c:pt>
                <c:pt idx="11">
                  <c:v>5.7188882827758789</c:v>
                </c:pt>
                <c:pt idx="12">
                  <c:v>6.3822216987609863</c:v>
                </c:pt>
                <c:pt idx="13">
                  <c:v>7.5688891410827637</c:v>
                </c:pt>
                <c:pt idx="14">
                  <c:v>8.0200004577636719</c:v>
                </c:pt>
                <c:pt idx="15">
                  <c:v>6.7627778053283691</c:v>
                </c:pt>
                <c:pt idx="16">
                  <c:v>7.418889045715332</c:v>
                </c:pt>
                <c:pt idx="17">
                  <c:v>7.7699999809265137</c:v>
                </c:pt>
                <c:pt idx="18">
                  <c:v>7.6950011253356934</c:v>
                </c:pt>
                <c:pt idx="19">
                  <c:v>7.820000171661377</c:v>
                </c:pt>
                <c:pt idx="20">
                  <c:v>7.8949990272521973</c:v>
                </c:pt>
                <c:pt idx="21">
                  <c:v>7.0411109924316406</c:v>
                </c:pt>
                <c:pt idx="22">
                  <c:v>6.7877769470214844</c:v>
                </c:pt>
                <c:pt idx="23">
                  <c:v>5.8472232818603516</c:v>
                </c:pt>
                <c:pt idx="24">
                  <c:v>6.331110954284668</c:v>
                </c:pt>
                <c:pt idx="25">
                  <c:v>6.5599994659423828</c:v>
                </c:pt>
                <c:pt idx="26">
                  <c:v>6.7122225761413574</c:v>
                </c:pt>
                <c:pt idx="27">
                  <c:v>6.8888897895812988</c:v>
                </c:pt>
                <c:pt idx="28">
                  <c:v>7.7949991226196289</c:v>
                </c:pt>
                <c:pt idx="29">
                  <c:v>8.3938894271850586</c:v>
                </c:pt>
                <c:pt idx="30">
                  <c:v>9.0638885498046875</c:v>
                </c:pt>
                <c:pt idx="31">
                  <c:v>8.8911123275756836</c:v>
                </c:pt>
                <c:pt idx="32">
                  <c:v>9.5338888168334961</c:v>
                </c:pt>
                <c:pt idx="33">
                  <c:v>9.5827779769897461</c:v>
                </c:pt>
                <c:pt idx="34">
                  <c:v>8.4938898086547852</c:v>
                </c:pt>
                <c:pt idx="35">
                  <c:v>9.1877765655517578</c:v>
                </c:pt>
                <c:pt idx="36">
                  <c:v>10.247221946716309</c:v>
                </c:pt>
                <c:pt idx="37">
                  <c:v>11.17500114440918</c:v>
                </c:pt>
                <c:pt idx="38">
                  <c:v>11.758889198303223</c:v>
                </c:pt>
                <c:pt idx="39">
                  <c:v>11.127222061157227</c:v>
                </c:pt>
                <c:pt idx="40">
                  <c:v>12.533889770507813</c:v>
                </c:pt>
                <c:pt idx="41">
                  <c:v>12.122221946716309</c:v>
                </c:pt>
                <c:pt idx="42">
                  <c:v>8.9411125183105469</c:v>
                </c:pt>
                <c:pt idx="43">
                  <c:v>10.222223281860352</c:v>
                </c:pt>
                <c:pt idx="44">
                  <c:v>10.516111373901367</c:v>
                </c:pt>
                <c:pt idx="45">
                  <c:v>9.9027786254882813</c:v>
                </c:pt>
                <c:pt idx="46">
                  <c:v>8.0200004577636719</c:v>
                </c:pt>
                <c:pt idx="47">
                  <c:v>9.7799997329711914</c:v>
                </c:pt>
                <c:pt idx="48">
                  <c:v>10.857776641845703</c:v>
                </c:pt>
                <c:pt idx="49">
                  <c:v>9.9772224426269531</c:v>
                </c:pt>
                <c:pt idx="50">
                  <c:v>10.541110992431641</c:v>
                </c:pt>
                <c:pt idx="51">
                  <c:v>11.516111373901367</c:v>
                </c:pt>
                <c:pt idx="52">
                  <c:v>11.028889656066895</c:v>
                </c:pt>
                <c:pt idx="53">
                  <c:v>10.979999542236328</c:v>
                </c:pt>
                <c:pt idx="54">
                  <c:v>11.928889274597168</c:v>
                </c:pt>
                <c:pt idx="55">
                  <c:v>13.569999694824219</c:v>
                </c:pt>
                <c:pt idx="56">
                  <c:v>13.666110992431641</c:v>
                </c:pt>
                <c:pt idx="57">
                  <c:v>14.337222099304199</c:v>
                </c:pt>
                <c:pt idx="58">
                  <c:v>14.266111373901367</c:v>
                </c:pt>
                <c:pt idx="59">
                  <c:v>13.208889007568359</c:v>
                </c:pt>
                <c:pt idx="60">
                  <c:v>11.539999961853027</c:v>
                </c:pt>
                <c:pt idx="61">
                  <c:v>13.063888549804688</c:v>
                </c:pt>
                <c:pt idx="62">
                  <c:v>11.369999885559082</c:v>
                </c:pt>
                <c:pt idx="63">
                  <c:v>8.7672214508056641</c:v>
                </c:pt>
                <c:pt idx="64">
                  <c:v>9.9277772903442383</c:v>
                </c:pt>
                <c:pt idx="65">
                  <c:v>10.393888473510742</c:v>
                </c:pt>
                <c:pt idx="66">
                  <c:v>11.832221984863281</c:v>
                </c:pt>
                <c:pt idx="67">
                  <c:v>12.218888282775879</c:v>
                </c:pt>
                <c:pt idx="68">
                  <c:v>13.977777481079102</c:v>
                </c:pt>
                <c:pt idx="69">
                  <c:v>15.532777786254883</c:v>
                </c:pt>
                <c:pt idx="70">
                  <c:v>13.352777481079102</c:v>
                </c:pt>
                <c:pt idx="71">
                  <c:v>12.702778816223145</c:v>
                </c:pt>
                <c:pt idx="72">
                  <c:v>13.497220993041992</c:v>
                </c:pt>
                <c:pt idx="73">
                  <c:v>13.930000305175781</c:v>
                </c:pt>
                <c:pt idx="74">
                  <c:v>13.593890190124512</c:v>
                </c:pt>
                <c:pt idx="75">
                  <c:v>12.122221946716309</c:v>
                </c:pt>
                <c:pt idx="76">
                  <c:v>10.662777900695801</c:v>
                </c:pt>
                <c:pt idx="77">
                  <c:v>10.907221794128418</c:v>
                </c:pt>
                <c:pt idx="78">
                  <c:v>12.484999656677246</c:v>
                </c:pt>
                <c:pt idx="79">
                  <c:v>12.340001106262207</c:v>
                </c:pt>
                <c:pt idx="80">
                  <c:v>10.833889007568359</c:v>
                </c:pt>
                <c:pt idx="81">
                  <c:v>11.733887672424316</c:v>
                </c:pt>
                <c:pt idx="82">
                  <c:v>12.847222328186035</c:v>
                </c:pt>
                <c:pt idx="83">
                  <c:v>11.297222137451172</c:v>
                </c:pt>
                <c:pt idx="84">
                  <c:v>11.565000534057617</c:v>
                </c:pt>
                <c:pt idx="85">
                  <c:v>12.171112060546875</c:v>
                </c:pt>
                <c:pt idx="86">
                  <c:v>12.606112480163574</c:v>
                </c:pt>
                <c:pt idx="87">
                  <c:v>13.472777366638184</c:v>
                </c:pt>
                <c:pt idx="88">
                  <c:v>13.497220993041992</c:v>
                </c:pt>
                <c:pt idx="89">
                  <c:v>12.07388973236084</c:v>
                </c:pt>
                <c:pt idx="90">
                  <c:v>13.305000305175781</c:v>
                </c:pt>
                <c:pt idx="91">
                  <c:v>13.617778778076172</c:v>
                </c:pt>
                <c:pt idx="92">
                  <c:v>13.546111106872559</c:v>
                </c:pt>
                <c:pt idx="93">
                  <c:v>12.461111068725586</c:v>
                </c:pt>
                <c:pt idx="94">
                  <c:v>13.617778778076172</c:v>
                </c:pt>
                <c:pt idx="95">
                  <c:v>14.122220993041992</c:v>
                </c:pt>
                <c:pt idx="96">
                  <c:v>15.938888549804688</c:v>
                </c:pt>
                <c:pt idx="97">
                  <c:v>15.67611026763916</c:v>
                </c:pt>
                <c:pt idx="98">
                  <c:v>15.078887939453125</c:v>
                </c:pt>
                <c:pt idx="99">
                  <c:v>15.342223167419434</c:v>
                </c:pt>
                <c:pt idx="100">
                  <c:v>14.266111373901367</c:v>
                </c:pt>
                <c:pt idx="101">
                  <c:v>14.552777290344238</c:v>
                </c:pt>
                <c:pt idx="102">
                  <c:v>14.64888858795166</c:v>
                </c:pt>
                <c:pt idx="103">
                  <c:v>15.2227783203125</c:v>
                </c:pt>
                <c:pt idx="104">
                  <c:v>13.617778778076172</c:v>
                </c:pt>
                <c:pt idx="105">
                  <c:v>11.758889198303223</c:v>
                </c:pt>
                <c:pt idx="106">
                  <c:v>11.539999961853027</c:v>
                </c:pt>
                <c:pt idx="107">
                  <c:v>12.847222328186035</c:v>
                </c:pt>
                <c:pt idx="108">
                  <c:v>15.938888549804688</c:v>
                </c:pt>
                <c:pt idx="109">
                  <c:v>16.843889236450195</c:v>
                </c:pt>
                <c:pt idx="110">
                  <c:v>13.977777481079102</c:v>
                </c:pt>
                <c:pt idx="111">
                  <c:v>12.992222785949707</c:v>
                </c:pt>
                <c:pt idx="112">
                  <c:v>15.2227783203125</c:v>
                </c:pt>
                <c:pt idx="113">
                  <c:v>15.437776565551758</c:v>
                </c:pt>
                <c:pt idx="114">
                  <c:v>13.713890075683594</c:v>
                </c:pt>
                <c:pt idx="115">
                  <c:v>14.050000190734863</c:v>
                </c:pt>
                <c:pt idx="116">
                  <c:v>14.64888858795166</c:v>
                </c:pt>
                <c:pt idx="117">
                  <c:v>14.528888702392578</c:v>
                </c:pt>
                <c:pt idx="118">
                  <c:v>14.912221908569336</c:v>
                </c:pt>
                <c:pt idx="119">
                  <c:v>15.723889350891113</c:v>
                </c:pt>
                <c:pt idx="120">
                  <c:v>14.912221908569336</c:v>
                </c:pt>
                <c:pt idx="121">
                  <c:v>15.508889198303223</c:v>
                </c:pt>
                <c:pt idx="122">
                  <c:v>15.413887977600098</c:v>
                </c:pt>
                <c:pt idx="123">
                  <c:v>16.892221450805664</c:v>
                </c:pt>
                <c:pt idx="124">
                  <c:v>17.533889770507813</c:v>
                </c:pt>
                <c:pt idx="125">
                  <c:v>17.818887710571289</c:v>
                </c:pt>
                <c:pt idx="126">
                  <c:v>17.152778625488281</c:v>
                </c:pt>
                <c:pt idx="127">
                  <c:v>16.177221298217773</c:v>
                </c:pt>
                <c:pt idx="128">
                  <c:v>14.601112365722656</c:v>
                </c:pt>
                <c:pt idx="129">
                  <c:v>13.617778778076172</c:v>
                </c:pt>
                <c:pt idx="130">
                  <c:v>14.026111602783203</c:v>
                </c:pt>
                <c:pt idx="131">
                  <c:v>14.552777290344238</c:v>
                </c:pt>
                <c:pt idx="132">
                  <c:v>14.816110610961914</c:v>
                </c:pt>
                <c:pt idx="133">
                  <c:v>14.193888664245605</c:v>
                </c:pt>
                <c:pt idx="134">
                  <c:v>13.930000305175781</c:v>
                </c:pt>
                <c:pt idx="135">
                  <c:v>13.85777759552002</c:v>
                </c:pt>
                <c:pt idx="136">
                  <c:v>13.930000305175781</c:v>
                </c:pt>
                <c:pt idx="137">
                  <c:v>15.031110763549805</c:v>
                </c:pt>
                <c:pt idx="138">
                  <c:v>15.413887977600098</c:v>
                </c:pt>
                <c:pt idx="139">
                  <c:v>14.960000991821289</c:v>
                </c:pt>
                <c:pt idx="140">
                  <c:v>14.863889694213867</c:v>
                </c:pt>
                <c:pt idx="141">
                  <c:v>15.174999237060547</c:v>
                </c:pt>
                <c:pt idx="142">
                  <c:v>13.37722110748291</c:v>
                </c:pt>
                <c:pt idx="143">
                  <c:v>12.461111068725586</c:v>
                </c:pt>
                <c:pt idx="144">
                  <c:v>12.461111068725586</c:v>
                </c:pt>
                <c:pt idx="145">
                  <c:v>13.546111106872559</c:v>
                </c:pt>
                <c:pt idx="146">
                  <c:v>14.625</c:v>
                </c:pt>
                <c:pt idx="147">
                  <c:v>15.102778434753418</c:v>
                </c:pt>
                <c:pt idx="148">
                  <c:v>15.842777252197266</c:v>
                </c:pt>
                <c:pt idx="149">
                  <c:v>15.078887939453125</c:v>
                </c:pt>
                <c:pt idx="150">
                  <c:v>14.217777252197266</c:v>
                </c:pt>
                <c:pt idx="151">
                  <c:v>15.293888092041016</c:v>
                </c:pt>
                <c:pt idx="152">
                  <c:v>13.977777481079102</c:v>
                </c:pt>
                <c:pt idx="153">
                  <c:v>15.605000495910645</c:v>
                </c:pt>
                <c:pt idx="154">
                  <c:v>15.986111640930176</c:v>
                </c:pt>
                <c:pt idx="155">
                  <c:v>15.151110649108887</c:v>
                </c:pt>
                <c:pt idx="156">
                  <c:v>13.906109809875488</c:v>
                </c:pt>
                <c:pt idx="157">
                  <c:v>13.185001373291016</c:v>
                </c:pt>
                <c:pt idx="158">
                  <c:v>12.00111198425293</c:v>
                </c:pt>
                <c:pt idx="159">
                  <c:v>12.171112060546875</c:v>
                </c:pt>
                <c:pt idx="160">
                  <c:v>11.928889274597168</c:v>
                </c:pt>
                <c:pt idx="161">
                  <c:v>13.208889007568359</c:v>
                </c:pt>
                <c:pt idx="162">
                  <c:v>13.23277759552002</c:v>
                </c:pt>
                <c:pt idx="163">
                  <c:v>13.23277759552002</c:v>
                </c:pt>
                <c:pt idx="164">
                  <c:v>11.467221260070801</c:v>
                </c:pt>
                <c:pt idx="165">
                  <c:v>11.442777633666992</c:v>
                </c:pt>
                <c:pt idx="166">
                  <c:v>11.977221488952637</c:v>
                </c:pt>
                <c:pt idx="167">
                  <c:v>11.199999809265137</c:v>
                </c:pt>
                <c:pt idx="168">
                  <c:v>11.151110649108887</c:v>
                </c:pt>
                <c:pt idx="169">
                  <c:v>11.733887672424316</c:v>
                </c:pt>
                <c:pt idx="170">
                  <c:v>11.832221984863281</c:v>
                </c:pt>
                <c:pt idx="171">
                  <c:v>11.952777862548828</c:v>
                </c:pt>
                <c:pt idx="172">
                  <c:v>12.267778396606445</c:v>
                </c:pt>
                <c:pt idx="173">
                  <c:v>9.9277772903442383</c:v>
                </c:pt>
                <c:pt idx="174">
                  <c:v>11.247776985168457</c:v>
                </c:pt>
                <c:pt idx="175">
                  <c:v>9.7311105728149414</c:v>
                </c:pt>
                <c:pt idx="176">
                  <c:v>7.7450008392333984</c:v>
                </c:pt>
                <c:pt idx="177">
                  <c:v>4.6100001335144043</c:v>
                </c:pt>
                <c:pt idx="178">
                  <c:v>5.3850002288818359</c:v>
                </c:pt>
                <c:pt idx="179">
                  <c:v>5.9238877296447754</c:v>
                </c:pt>
                <c:pt idx="180">
                  <c:v>4.5322227478027344</c:v>
                </c:pt>
                <c:pt idx="181">
                  <c:v>7.3677783012390137</c:v>
                </c:pt>
                <c:pt idx="182">
                  <c:v>7.0149993896484375</c:v>
                </c:pt>
                <c:pt idx="183">
                  <c:v>6.9900002479553223</c:v>
                </c:pt>
                <c:pt idx="184">
                  <c:v>5.5911107063293457</c:v>
                </c:pt>
                <c:pt idx="185">
                  <c:v>6.9649991989135742</c:v>
                </c:pt>
                <c:pt idx="186">
                  <c:v>7.5438880920410156</c:v>
                </c:pt>
                <c:pt idx="187">
                  <c:v>4.7661104202270508</c:v>
                </c:pt>
                <c:pt idx="188">
                  <c:v>2.7699999809265137</c:v>
                </c:pt>
                <c:pt idx="189">
                  <c:v>2.7172214984893799</c:v>
                </c:pt>
                <c:pt idx="190">
                  <c:v>3.3272213935852051</c:v>
                </c:pt>
                <c:pt idx="191">
                  <c:v>5.2311115264892578</c:v>
                </c:pt>
                <c:pt idx="192">
                  <c:v>5.4372215270996094</c:v>
                </c:pt>
                <c:pt idx="193">
                  <c:v>5.4369997978210449</c:v>
                </c:pt>
                <c:pt idx="194">
                  <c:v>2.7172214984893799</c:v>
                </c:pt>
                <c:pt idx="195">
                  <c:v>3.3272213935852051</c:v>
                </c:pt>
                <c:pt idx="196">
                  <c:v>5.2311115264892578</c:v>
                </c:pt>
                <c:pt idx="197">
                  <c:v>5.4372215270996094</c:v>
                </c:pt>
                <c:pt idx="198">
                  <c:v>5.4372215270996094</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m/d/yy;@</c:formatCode>
                <c:ptCount val="287"/>
                <c:pt idx="0">
                  <c:v>43560</c:v>
                </c:pt>
                <c:pt idx="1">
                  <c:v>43561</c:v>
                </c:pt>
                <c:pt idx="2">
                  <c:v>43562</c:v>
                </c:pt>
                <c:pt idx="3">
                  <c:v>43563</c:v>
                </c:pt>
                <c:pt idx="4">
                  <c:v>43564</c:v>
                </c:pt>
                <c:pt idx="5">
                  <c:v>43565</c:v>
                </c:pt>
                <c:pt idx="6">
                  <c:v>43566</c:v>
                </c:pt>
                <c:pt idx="7">
                  <c:v>43567</c:v>
                </c:pt>
                <c:pt idx="8">
                  <c:v>43568</c:v>
                </c:pt>
                <c:pt idx="9">
                  <c:v>43569</c:v>
                </c:pt>
                <c:pt idx="10">
                  <c:v>43570</c:v>
                </c:pt>
                <c:pt idx="11">
                  <c:v>43571</c:v>
                </c:pt>
                <c:pt idx="12">
                  <c:v>43572</c:v>
                </c:pt>
                <c:pt idx="13">
                  <c:v>43573</c:v>
                </c:pt>
                <c:pt idx="14">
                  <c:v>43574</c:v>
                </c:pt>
                <c:pt idx="15">
                  <c:v>43575</c:v>
                </c:pt>
                <c:pt idx="16">
                  <c:v>43576</c:v>
                </c:pt>
                <c:pt idx="17">
                  <c:v>43577</c:v>
                </c:pt>
                <c:pt idx="18">
                  <c:v>43578</c:v>
                </c:pt>
                <c:pt idx="19">
                  <c:v>43579</c:v>
                </c:pt>
                <c:pt idx="20">
                  <c:v>43580</c:v>
                </c:pt>
                <c:pt idx="21">
                  <c:v>43581</c:v>
                </c:pt>
                <c:pt idx="22">
                  <c:v>43582</c:v>
                </c:pt>
                <c:pt idx="23">
                  <c:v>43583</c:v>
                </c:pt>
                <c:pt idx="24">
                  <c:v>43584</c:v>
                </c:pt>
                <c:pt idx="25">
                  <c:v>43585</c:v>
                </c:pt>
                <c:pt idx="26">
                  <c:v>43586</c:v>
                </c:pt>
                <c:pt idx="27">
                  <c:v>43587</c:v>
                </c:pt>
                <c:pt idx="28">
                  <c:v>43588</c:v>
                </c:pt>
                <c:pt idx="29">
                  <c:v>43589</c:v>
                </c:pt>
                <c:pt idx="30">
                  <c:v>43590</c:v>
                </c:pt>
                <c:pt idx="31">
                  <c:v>43591</c:v>
                </c:pt>
                <c:pt idx="32">
                  <c:v>43592</c:v>
                </c:pt>
                <c:pt idx="33">
                  <c:v>43593</c:v>
                </c:pt>
                <c:pt idx="34">
                  <c:v>43594</c:v>
                </c:pt>
                <c:pt idx="35">
                  <c:v>43595</c:v>
                </c:pt>
                <c:pt idx="36">
                  <c:v>43596</c:v>
                </c:pt>
                <c:pt idx="37">
                  <c:v>43597</c:v>
                </c:pt>
                <c:pt idx="38">
                  <c:v>43598</c:v>
                </c:pt>
                <c:pt idx="39">
                  <c:v>43599</c:v>
                </c:pt>
                <c:pt idx="40">
                  <c:v>43600</c:v>
                </c:pt>
                <c:pt idx="41">
                  <c:v>43601</c:v>
                </c:pt>
                <c:pt idx="42">
                  <c:v>43602</c:v>
                </c:pt>
                <c:pt idx="43">
                  <c:v>43603</c:v>
                </c:pt>
                <c:pt idx="44">
                  <c:v>43604</c:v>
                </c:pt>
                <c:pt idx="45">
                  <c:v>43605</c:v>
                </c:pt>
                <c:pt idx="46">
                  <c:v>43606</c:v>
                </c:pt>
                <c:pt idx="47">
                  <c:v>43607</c:v>
                </c:pt>
                <c:pt idx="48">
                  <c:v>43608</c:v>
                </c:pt>
                <c:pt idx="49">
                  <c:v>43609</c:v>
                </c:pt>
                <c:pt idx="50">
                  <c:v>43610</c:v>
                </c:pt>
                <c:pt idx="51">
                  <c:v>43611</c:v>
                </c:pt>
                <c:pt idx="52">
                  <c:v>43612</c:v>
                </c:pt>
                <c:pt idx="53">
                  <c:v>43613</c:v>
                </c:pt>
                <c:pt idx="54">
                  <c:v>43614</c:v>
                </c:pt>
                <c:pt idx="55">
                  <c:v>43615</c:v>
                </c:pt>
                <c:pt idx="56">
                  <c:v>43616</c:v>
                </c:pt>
                <c:pt idx="57">
                  <c:v>43617</c:v>
                </c:pt>
                <c:pt idx="58">
                  <c:v>43618</c:v>
                </c:pt>
                <c:pt idx="59">
                  <c:v>43619</c:v>
                </c:pt>
                <c:pt idx="60">
                  <c:v>43620</c:v>
                </c:pt>
                <c:pt idx="61">
                  <c:v>43621</c:v>
                </c:pt>
                <c:pt idx="62">
                  <c:v>43622</c:v>
                </c:pt>
                <c:pt idx="63">
                  <c:v>43623</c:v>
                </c:pt>
                <c:pt idx="64">
                  <c:v>43624</c:v>
                </c:pt>
                <c:pt idx="65">
                  <c:v>43625</c:v>
                </c:pt>
                <c:pt idx="66">
                  <c:v>43626</c:v>
                </c:pt>
                <c:pt idx="67">
                  <c:v>43627</c:v>
                </c:pt>
                <c:pt idx="68">
                  <c:v>43628</c:v>
                </c:pt>
                <c:pt idx="69">
                  <c:v>43629</c:v>
                </c:pt>
                <c:pt idx="70">
                  <c:v>43630</c:v>
                </c:pt>
                <c:pt idx="71">
                  <c:v>43631</c:v>
                </c:pt>
                <c:pt idx="72">
                  <c:v>43632</c:v>
                </c:pt>
                <c:pt idx="73">
                  <c:v>43633</c:v>
                </c:pt>
                <c:pt idx="74">
                  <c:v>43634</c:v>
                </c:pt>
                <c:pt idx="75">
                  <c:v>43635</c:v>
                </c:pt>
                <c:pt idx="76">
                  <c:v>43636</c:v>
                </c:pt>
                <c:pt idx="77">
                  <c:v>43637</c:v>
                </c:pt>
                <c:pt idx="78">
                  <c:v>43638</c:v>
                </c:pt>
                <c:pt idx="79">
                  <c:v>43639</c:v>
                </c:pt>
                <c:pt idx="80">
                  <c:v>43640</c:v>
                </c:pt>
                <c:pt idx="81">
                  <c:v>43641</c:v>
                </c:pt>
                <c:pt idx="82">
                  <c:v>43642</c:v>
                </c:pt>
                <c:pt idx="83">
                  <c:v>43643</c:v>
                </c:pt>
                <c:pt idx="84">
                  <c:v>43644</c:v>
                </c:pt>
                <c:pt idx="85">
                  <c:v>43645</c:v>
                </c:pt>
                <c:pt idx="86">
                  <c:v>43646</c:v>
                </c:pt>
                <c:pt idx="87">
                  <c:v>43647</c:v>
                </c:pt>
                <c:pt idx="88">
                  <c:v>43648</c:v>
                </c:pt>
                <c:pt idx="89">
                  <c:v>43649</c:v>
                </c:pt>
                <c:pt idx="90">
                  <c:v>43650</c:v>
                </c:pt>
                <c:pt idx="91">
                  <c:v>43651</c:v>
                </c:pt>
                <c:pt idx="92">
                  <c:v>43652</c:v>
                </c:pt>
                <c:pt idx="93">
                  <c:v>43653</c:v>
                </c:pt>
                <c:pt idx="94">
                  <c:v>43654</c:v>
                </c:pt>
                <c:pt idx="95">
                  <c:v>43655</c:v>
                </c:pt>
                <c:pt idx="96">
                  <c:v>43656</c:v>
                </c:pt>
                <c:pt idx="97">
                  <c:v>43657</c:v>
                </c:pt>
                <c:pt idx="98">
                  <c:v>43658</c:v>
                </c:pt>
                <c:pt idx="99">
                  <c:v>43659</c:v>
                </c:pt>
                <c:pt idx="100">
                  <c:v>43660</c:v>
                </c:pt>
                <c:pt idx="101">
                  <c:v>43661</c:v>
                </c:pt>
                <c:pt idx="102">
                  <c:v>43662</c:v>
                </c:pt>
                <c:pt idx="103">
                  <c:v>43663</c:v>
                </c:pt>
                <c:pt idx="104">
                  <c:v>43664</c:v>
                </c:pt>
                <c:pt idx="105">
                  <c:v>43665</c:v>
                </c:pt>
                <c:pt idx="106">
                  <c:v>43666</c:v>
                </c:pt>
                <c:pt idx="107">
                  <c:v>43667</c:v>
                </c:pt>
                <c:pt idx="108">
                  <c:v>43668</c:v>
                </c:pt>
                <c:pt idx="109">
                  <c:v>43669</c:v>
                </c:pt>
                <c:pt idx="110">
                  <c:v>43670</c:v>
                </c:pt>
                <c:pt idx="111">
                  <c:v>43671</c:v>
                </c:pt>
                <c:pt idx="112">
                  <c:v>43672</c:v>
                </c:pt>
                <c:pt idx="113">
                  <c:v>43673</c:v>
                </c:pt>
                <c:pt idx="114">
                  <c:v>43674</c:v>
                </c:pt>
                <c:pt idx="115">
                  <c:v>43675</c:v>
                </c:pt>
                <c:pt idx="116">
                  <c:v>43676</c:v>
                </c:pt>
                <c:pt idx="117">
                  <c:v>43677</c:v>
                </c:pt>
                <c:pt idx="118">
                  <c:v>43678</c:v>
                </c:pt>
                <c:pt idx="119">
                  <c:v>43679</c:v>
                </c:pt>
                <c:pt idx="120">
                  <c:v>43680</c:v>
                </c:pt>
                <c:pt idx="121">
                  <c:v>43681</c:v>
                </c:pt>
                <c:pt idx="122">
                  <c:v>43682</c:v>
                </c:pt>
                <c:pt idx="123">
                  <c:v>43683</c:v>
                </c:pt>
                <c:pt idx="124">
                  <c:v>43684</c:v>
                </c:pt>
                <c:pt idx="125">
                  <c:v>43685</c:v>
                </c:pt>
                <c:pt idx="126">
                  <c:v>43686</c:v>
                </c:pt>
                <c:pt idx="127">
                  <c:v>43687</c:v>
                </c:pt>
                <c:pt idx="128">
                  <c:v>43688</c:v>
                </c:pt>
                <c:pt idx="129">
                  <c:v>43689</c:v>
                </c:pt>
                <c:pt idx="130">
                  <c:v>43690</c:v>
                </c:pt>
                <c:pt idx="131">
                  <c:v>43691</c:v>
                </c:pt>
                <c:pt idx="132">
                  <c:v>43692</c:v>
                </c:pt>
                <c:pt idx="133">
                  <c:v>43693</c:v>
                </c:pt>
                <c:pt idx="134">
                  <c:v>43694</c:v>
                </c:pt>
                <c:pt idx="135">
                  <c:v>43695</c:v>
                </c:pt>
                <c:pt idx="136">
                  <c:v>43696</c:v>
                </c:pt>
                <c:pt idx="137">
                  <c:v>43697</c:v>
                </c:pt>
                <c:pt idx="138">
                  <c:v>43698</c:v>
                </c:pt>
                <c:pt idx="139">
                  <c:v>43699</c:v>
                </c:pt>
                <c:pt idx="140">
                  <c:v>43700</c:v>
                </c:pt>
                <c:pt idx="141">
                  <c:v>43701</c:v>
                </c:pt>
                <c:pt idx="142">
                  <c:v>43702</c:v>
                </c:pt>
                <c:pt idx="143">
                  <c:v>43703</c:v>
                </c:pt>
                <c:pt idx="144">
                  <c:v>43704</c:v>
                </c:pt>
                <c:pt idx="145">
                  <c:v>43705</c:v>
                </c:pt>
                <c:pt idx="146">
                  <c:v>43706</c:v>
                </c:pt>
                <c:pt idx="147">
                  <c:v>43707</c:v>
                </c:pt>
                <c:pt idx="148">
                  <c:v>43708</c:v>
                </c:pt>
                <c:pt idx="149">
                  <c:v>43709</c:v>
                </c:pt>
                <c:pt idx="150">
                  <c:v>43710</c:v>
                </c:pt>
                <c:pt idx="151">
                  <c:v>43711</c:v>
                </c:pt>
                <c:pt idx="152">
                  <c:v>43712</c:v>
                </c:pt>
                <c:pt idx="153">
                  <c:v>43713</c:v>
                </c:pt>
                <c:pt idx="154">
                  <c:v>43714</c:v>
                </c:pt>
                <c:pt idx="155">
                  <c:v>43715</c:v>
                </c:pt>
                <c:pt idx="156">
                  <c:v>43716</c:v>
                </c:pt>
                <c:pt idx="157">
                  <c:v>43717</c:v>
                </c:pt>
                <c:pt idx="158">
                  <c:v>43718</c:v>
                </c:pt>
                <c:pt idx="159">
                  <c:v>43719</c:v>
                </c:pt>
                <c:pt idx="160">
                  <c:v>43720</c:v>
                </c:pt>
                <c:pt idx="161">
                  <c:v>43721</c:v>
                </c:pt>
                <c:pt idx="162">
                  <c:v>43722</c:v>
                </c:pt>
                <c:pt idx="163">
                  <c:v>43723</c:v>
                </c:pt>
                <c:pt idx="164">
                  <c:v>43724</c:v>
                </c:pt>
                <c:pt idx="165">
                  <c:v>43725</c:v>
                </c:pt>
                <c:pt idx="166">
                  <c:v>43726</c:v>
                </c:pt>
                <c:pt idx="167">
                  <c:v>43727</c:v>
                </c:pt>
                <c:pt idx="168">
                  <c:v>43728</c:v>
                </c:pt>
                <c:pt idx="169">
                  <c:v>43729</c:v>
                </c:pt>
                <c:pt idx="170">
                  <c:v>43730</c:v>
                </c:pt>
                <c:pt idx="171">
                  <c:v>43731</c:v>
                </c:pt>
                <c:pt idx="172">
                  <c:v>43732</c:v>
                </c:pt>
                <c:pt idx="173">
                  <c:v>43733</c:v>
                </c:pt>
                <c:pt idx="174">
                  <c:v>43734</c:v>
                </c:pt>
                <c:pt idx="175">
                  <c:v>43735</c:v>
                </c:pt>
                <c:pt idx="176">
                  <c:v>43736</c:v>
                </c:pt>
                <c:pt idx="177">
                  <c:v>43737</c:v>
                </c:pt>
                <c:pt idx="178">
                  <c:v>43738</c:v>
                </c:pt>
                <c:pt idx="179">
                  <c:v>43739</c:v>
                </c:pt>
                <c:pt idx="180">
                  <c:v>43740</c:v>
                </c:pt>
                <c:pt idx="181">
                  <c:v>43741</c:v>
                </c:pt>
                <c:pt idx="182">
                  <c:v>43742</c:v>
                </c:pt>
                <c:pt idx="183">
                  <c:v>43743</c:v>
                </c:pt>
                <c:pt idx="184">
                  <c:v>43744</c:v>
                </c:pt>
                <c:pt idx="185">
                  <c:v>43745</c:v>
                </c:pt>
                <c:pt idx="186">
                  <c:v>43746</c:v>
                </c:pt>
                <c:pt idx="187">
                  <c:v>43747</c:v>
                </c:pt>
                <c:pt idx="188">
                  <c:v>43748</c:v>
                </c:pt>
                <c:pt idx="189">
                  <c:v>43749</c:v>
                </c:pt>
                <c:pt idx="190">
                  <c:v>43750</c:v>
                </c:pt>
                <c:pt idx="191">
                  <c:v>43751</c:v>
                </c:pt>
                <c:pt idx="192">
                  <c:v>43752</c:v>
                </c:pt>
                <c:pt idx="193">
                  <c:v>43753</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Polly Canyon Creek (P0-01)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0.91743119266055051</c:v>
                </c:pt>
                <c:pt idx="1">
                  <c:v>1.834862385321101</c:v>
                </c:pt>
                <c:pt idx="2">
                  <c:v>2.7522935779816518</c:v>
                </c:pt>
                <c:pt idx="3">
                  <c:v>3.669724770642202</c:v>
                </c:pt>
                <c:pt idx="4">
                  <c:v>4.5871559633027523</c:v>
                </c:pt>
                <c:pt idx="5">
                  <c:v>5.5045871559633035</c:v>
                </c:pt>
                <c:pt idx="6">
                  <c:v>6.4220183486238538</c:v>
                </c:pt>
                <c:pt idx="7">
                  <c:v>7.3394495412844041</c:v>
                </c:pt>
                <c:pt idx="8">
                  <c:v>8.2568807339449553</c:v>
                </c:pt>
                <c:pt idx="9">
                  <c:v>9.1743119266055047</c:v>
                </c:pt>
                <c:pt idx="10">
                  <c:v>10.091743119266056</c:v>
                </c:pt>
                <c:pt idx="11">
                  <c:v>11.009174311926607</c:v>
                </c:pt>
                <c:pt idx="12">
                  <c:v>11.926605504587156</c:v>
                </c:pt>
                <c:pt idx="13">
                  <c:v>12.844036697247708</c:v>
                </c:pt>
                <c:pt idx="14">
                  <c:v>13.761467889908257</c:v>
                </c:pt>
                <c:pt idx="15">
                  <c:v>14.678899082568808</c:v>
                </c:pt>
                <c:pt idx="16">
                  <c:v>15.596330275229359</c:v>
                </c:pt>
                <c:pt idx="17">
                  <c:v>16.513761467889911</c:v>
                </c:pt>
                <c:pt idx="18">
                  <c:v>17.431192660550458</c:v>
                </c:pt>
                <c:pt idx="19">
                  <c:v>18.348623853211009</c:v>
                </c:pt>
                <c:pt idx="20">
                  <c:v>19.26605504587156</c:v>
                </c:pt>
                <c:pt idx="21">
                  <c:v>20.183486238532112</c:v>
                </c:pt>
                <c:pt idx="22">
                  <c:v>21.100917431192663</c:v>
                </c:pt>
                <c:pt idx="23">
                  <c:v>22.018348623853214</c:v>
                </c:pt>
                <c:pt idx="24">
                  <c:v>22.935779816513762</c:v>
                </c:pt>
                <c:pt idx="25">
                  <c:v>23.853211009174313</c:v>
                </c:pt>
                <c:pt idx="26">
                  <c:v>24.770642201834864</c:v>
                </c:pt>
                <c:pt idx="27">
                  <c:v>25.688073394495415</c:v>
                </c:pt>
                <c:pt idx="28">
                  <c:v>26.605504587155966</c:v>
                </c:pt>
                <c:pt idx="29">
                  <c:v>27.522935779816514</c:v>
                </c:pt>
                <c:pt idx="30">
                  <c:v>28.440366972477065</c:v>
                </c:pt>
                <c:pt idx="31">
                  <c:v>29.357798165137616</c:v>
                </c:pt>
                <c:pt idx="32">
                  <c:v>30.275229357798167</c:v>
                </c:pt>
                <c:pt idx="33">
                  <c:v>31.192660550458719</c:v>
                </c:pt>
                <c:pt idx="34">
                  <c:v>32.11009174311927</c:v>
                </c:pt>
                <c:pt idx="35">
                  <c:v>33.027522935779821</c:v>
                </c:pt>
                <c:pt idx="36">
                  <c:v>33.944954128440372</c:v>
                </c:pt>
                <c:pt idx="37">
                  <c:v>34.862385321100916</c:v>
                </c:pt>
                <c:pt idx="38">
                  <c:v>35.779816513761467</c:v>
                </c:pt>
                <c:pt idx="39">
                  <c:v>36.697247706422019</c:v>
                </c:pt>
                <c:pt idx="40">
                  <c:v>37.61467889908257</c:v>
                </c:pt>
                <c:pt idx="41">
                  <c:v>38.532110091743121</c:v>
                </c:pt>
                <c:pt idx="42">
                  <c:v>39.449541284403672</c:v>
                </c:pt>
                <c:pt idx="43">
                  <c:v>40.366972477064223</c:v>
                </c:pt>
                <c:pt idx="44">
                  <c:v>41.284403669724774</c:v>
                </c:pt>
                <c:pt idx="45">
                  <c:v>42.201834862385326</c:v>
                </c:pt>
                <c:pt idx="46">
                  <c:v>43.119266055045877</c:v>
                </c:pt>
                <c:pt idx="47">
                  <c:v>44.036697247706428</c:v>
                </c:pt>
                <c:pt idx="48">
                  <c:v>44.954128440366972</c:v>
                </c:pt>
                <c:pt idx="49">
                  <c:v>45.871559633027523</c:v>
                </c:pt>
                <c:pt idx="50">
                  <c:v>46.788990825688074</c:v>
                </c:pt>
                <c:pt idx="51">
                  <c:v>47.706422018348626</c:v>
                </c:pt>
                <c:pt idx="52">
                  <c:v>48.623853211009177</c:v>
                </c:pt>
                <c:pt idx="53">
                  <c:v>49.541284403669728</c:v>
                </c:pt>
                <c:pt idx="54">
                  <c:v>50.458715596330272</c:v>
                </c:pt>
                <c:pt idx="55">
                  <c:v>51.37614678899083</c:v>
                </c:pt>
                <c:pt idx="56">
                  <c:v>52.293577981651374</c:v>
                </c:pt>
                <c:pt idx="57">
                  <c:v>53.211009174311933</c:v>
                </c:pt>
                <c:pt idx="58">
                  <c:v>54.128440366972477</c:v>
                </c:pt>
                <c:pt idx="59">
                  <c:v>55.045871559633028</c:v>
                </c:pt>
                <c:pt idx="60">
                  <c:v>55.963302752293572</c:v>
                </c:pt>
                <c:pt idx="61">
                  <c:v>56.88073394495413</c:v>
                </c:pt>
                <c:pt idx="62">
                  <c:v>57.798165137614674</c:v>
                </c:pt>
                <c:pt idx="63">
                  <c:v>58.715596330275233</c:v>
                </c:pt>
                <c:pt idx="64">
                  <c:v>59.633027522935777</c:v>
                </c:pt>
                <c:pt idx="65">
                  <c:v>60.550458715596335</c:v>
                </c:pt>
                <c:pt idx="66">
                  <c:v>61.467889908256879</c:v>
                </c:pt>
                <c:pt idx="67">
                  <c:v>62.385321100917437</c:v>
                </c:pt>
                <c:pt idx="68">
                  <c:v>63.302752293577981</c:v>
                </c:pt>
                <c:pt idx="69">
                  <c:v>64.22018348623854</c:v>
                </c:pt>
                <c:pt idx="70">
                  <c:v>65.137614678899084</c:v>
                </c:pt>
                <c:pt idx="71">
                  <c:v>66.055045871559642</c:v>
                </c:pt>
                <c:pt idx="72">
                  <c:v>66.972477064220186</c:v>
                </c:pt>
                <c:pt idx="73">
                  <c:v>67.889908256880744</c:v>
                </c:pt>
                <c:pt idx="74">
                  <c:v>68.807339449541288</c:v>
                </c:pt>
                <c:pt idx="75">
                  <c:v>69.724770642201833</c:v>
                </c:pt>
                <c:pt idx="76">
                  <c:v>70.642201834862391</c:v>
                </c:pt>
                <c:pt idx="77">
                  <c:v>71.559633027522935</c:v>
                </c:pt>
                <c:pt idx="78">
                  <c:v>72.477064220183479</c:v>
                </c:pt>
                <c:pt idx="79">
                  <c:v>73.394495412844037</c:v>
                </c:pt>
                <c:pt idx="80">
                  <c:v>74.311926605504581</c:v>
                </c:pt>
                <c:pt idx="81">
                  <c:v>75.22935779816514</c:v>
                </c:pt>
                <c:pt idx="82">
                  <c:v>76.146788990825684</c:v>
                </c:pt>
                <c:pt idx="83">
                  <c:v>77.064220183486242</c:v>
                </c:pt>
                <c:pt idx="84">
                  <c:v>77.981651376146786</c:v>
                </c:pt>
                <c:pt idx="85">
                  <c:v>78.899082568807344</c:v>
                </c:pt>
                <c:pt idx="86">
                  <c:v>79.816513761467888</c:v>
                </c:pt>
                <c:pt idx="87">
                  <c:v>80.733944954128447</c:v>
                </c:pt>
                <c:pt idx="88">
                  <c:v>81.651376146788991</c:v>
                </c:pt>
                <c:pt idx="89">
                  <c:v>82.568807339449549</c:v>
                </c:pt>
                <c:pt idx="90">
                  <c:v>83.486238532110093</c:v>
                </c:pt>
                <c:pt idx="91">
                  <c:v>84.403669724770651</c:v>
                </c:pt>
                <c:pt idx="92">
                  <c:v>85.321100917431195</c:v>
                </c:pt>
                <c:pt idx="93">
                  <c:v>86.238532110091754</c:v>
                </c:pt>
                <c:pt idx="94">
                  <c:v>87.155963302752298</c:v>
                </c:pt>
                <c:pt idx="95">
                  <c:v>88.073394495412856</c:v>
                </c:pt>
                <c:pt idx="96">
                  <c:v>88.9908256880734</c:v>
                </c:pt>
                <c:pt idx="97">
                  <c:v>89.908256880733944</c:v>
                </c:pt>
                <c:pt idx="98">
                  <c:v>90.825688073394488</c:v>
                </c:pt>
                <c:pt idx="99">
                  <c:v>91.743119266055047</c:v>
                </c:pt>
                <c:pt idx="100">
                  <c:v>92.660550458715591</c:v>
                </c:pt>
                <c:pt idx="101">
                  <c:v>93.577981651376149</c:v>
                </c:pt>
                <c:pt idx="102">
                  <c:v>94.495412844036693</c:v>
                </c:pt>
                <c:pt idx="103">
                  <c:v>95.412844036697251</c:v>
                </c:pt>
                <c:pt idx="104">
                  <c:v>96.330275229357795</c:v>
                </c:pt>
                <c:pt idx="105">
                  <c:v>97.247706422018354</c:v>
                </c:pt>
                <c:pt idx="106">
                  <c:v>98.165137614678898</c:v>
                </c:pt>
                <c:pt idx="107">
                  <c:v>99.082568807339456</c:v>
                </c:pt>
              </c:numCache>
            </c:numRef>
          </c:xVal>
          <c:yVal>
            <c:numRef>
              <c:f>'Exceedance 2019'!$H$11:$H$732</c:f>
              <c:numCache>
                <c:formatCode>0</c:formatCode>
                <c:ptCount val="722"/>
                <c:pt idx="0">
                  <c:v>16.843889236450195</c:v>
                </c:pt>
                <c:pt idx="1">
                  <c:v>15.938888549804688</c:v>
                </c:pt>
                <c:pt idx="2">
                  <c:v>15.938888549804688</c:v>
                </c:pt>
                <c:pt idx="3">
                  <c:v>15.67611026763916</c:v>
                </c:pt>
                <c:pt idx="4">
                  <c:v>15.532777786254883</c:v>
                </c:pt>
                <c:pt idx="5">
                  <c:v>15.437776565551758</c:v>
                </c:pt>
                <c:pt idx="6">
                  <c:v>15.342223167419434</c:v>
                </c:pt>
                <c:pt idx="7">
                  <c:v>15.2227783203125</c:v>
                </c:pt>
                <c:pt idx="8">
                  <c:v>15.2227783203125</c:v>
                </c:pt>
                <c:pt idx="9">
                  <c:v>15.078887939453125</c:v>
                </c:pt>
                <c:pt idx="10">
                  <c:v>14.64888858795166</c:v>
                </c:pt>
                <c:pt idx="11">
                  <c:v>14.64888858795166</c:v>
                </c:pt>
                <c:pt idx="12">
                  <c:v>14.552777290344238</c:v>
                </c:pt>
                <c:pt idx="13">
                  <c:v>14.528888702392578</c:v>
                </c:pt>
                <c:pt idx="14">
                  <c:v>14.337222099304199</c:v>
                </c:pt>
                <c:pt idx="15">
                  <c:v>14.266111373901367</c:v>
                </c:pt>
                <c:pt idx="16">
                  <c:v>14.266111373901367</c:v>
                </c:pt>
                <c:pt idx="17">
                  <c:v>14.122220993041992</c:v>
                </c:pt>
                <c:pt idx="18">
                  <c:v>14.050000190734863</c:v>
                </c:pt>
                <c:pt idx="19">
                  <c:v>13.977777481079102</c:v>
                </c:pt>
                <c:pt idx="20">
                  <c:v>13.977777481079102</c:v>
                </c:pt>
                <c:pt idx="21">
                  <c:v>13.930000305175781</c:v>
                </c:pt>
                <c:pt idx="22">
                  <c:v>13.713890075683594</c:v>
                </c:pt>
                <c:pt idx="23">
                  <c:v>13.666110992431641</c:v>
                </c:pt>
                <c:pt idx="24">
                  <c:v>13.617778778076172</c:v>
                </c:pt>
                <c:pt idx="25">
                  <c:v>13.617778778076172</c:v>
                </c:pt>
                <c:pt idx="26">
                  <c:v>13.617778778076172</c:v>
                </c:pt>
                <c:pt idx="27">
                  <c:v>13.593890190124512</c:v>
                </c:pt>
                <c:pt idx="28">
                  <c:v>13.569999694824219</c:v>
                </c:pt>
                <c:pt idx="29">
                  <c:v>13.546111106872559</c:v>
                </c:pt>
                <c:pt idx="30">
                  <c:v>13.497220993041992</c:v>
                </c:pt>
                <c:pt idx="31">
                  <c:v>13.497220993041992</c:v>
                </c:pt>
                <c:pt idx="32">
                  <c:v>13.472777366638184</c:v>
                </c:pt>
                <c:pt idx="33">
                  <c:v>13.352777481079102</c:v>
                </c:pt>
                <c:pt idx="34">
                  <c:v>13.305000305175781</c:v>
                </c:pt>
                <c:pt idx="35">
                  <c:v>13.208889007568359</c:v>
                </c:pt>
                <c:pt idx="36">
                  <c:v>13.063888549804688</c:v>
                </c:pt>
                <c:pt idx="37">
                  <c:v>12.992222785949707</c:v>
                </c:pt>
                <c:pt idx="38">
                  <c:v>12.847222328186035</c:v>
                </c:pt>
                <c:pt idx="39">
                  <c:v>12.847222328186035</c:v>
                </c:pt>
                <c:pt idx="40">
                  <c:v>12.702778816223145</c:v>
                </c:pt>
                <c:pt idx="41">
                  <c:v>12.606112480163574</c:v>
                </c:pt>
                <c:pt idx="42">
                  <c:v>12.533889770507813</c:v>
                </c:pt>
                <c:pt idx="43">
                  <c:v>12.484999656677246</c:v>
                </c:pt>
                <c:pt idx="44">
                  <c:v>12.461111068725586</c:v>
                </c:pt>
                <c:pt idx="45">
                  <c:v>12.340001106262207</c:v>
                </c:pt>
                <c:pt idx="46">
                  <c:v>12.218888282775879</c:v>
                </c:pt>
                <c:pt idx="47">
                  <c:v>12.171112060546875</c:v>
                </c:pt>
                <c:pt idx="48">
                  <c:v>12.122221946716309</c:v>
                </c:pt>
                <c:pt idx="49">
                  <c:v>12.122221946716309</c:v>
                </c:pt>
                <c:pt idx="50">
                  <c:v>12.07388973236084</c:v>
                </c:pt>
                <c:pt idx="51">
                  <c:v>11.928889274597168</c:v>
                </c:pt>
                <c:pt idx="52">
                  <c:v>11.832221984863281</c:v>
                </c:pt>
                <c:pt idx="53">
                  <c:v>11.758889198303223</c:v>
                </c:pt>
                <c:pt idx="54">
                  <c:v>11.758889198303223</c:v>
                </c:pt>
                <c:pt idx="55">
                  <c:v>11.733887672424316</c:v>
                </c:pt>
                <c:pt idx="56">
                  <c:v>11.565000534057617</c:v>
                </c:pt>
                <c:pt idx="57">
                  <c:v>11.539999961853027</c:v>
                </c:pt>
                <c:pt idx="58">
                  <c:v>11.539999961853027</c:v>
                </c:pt>
                <c:pt idx="59">
                  <c:v>11.516111373901367</c:v>
                </c:pt>
                <c:pt idx="60">
                  <c:v>11.369999885559082</c:v>
                </c:pt>
                <c:pt idx="61">
                  <c:v>11.297222137451172</c:v>
                </c:pt>
                <c:pt idx="62">
                  <c:v>11.17500114440918</c:v>
                </c:pt>
                <c:pt idx="63">
                  <c:v>11.127222061157227</c:v>
                </c:pt>
                <c:pt idx="64">
                  <c:v>11.028889656066895</c:v>
                </c:pt>
                <c:pt idx="65">
                  <c:v>10.979999542236328</c:v>
                </c:pt>
                <c:pt idx="66">
                  <c:v>10.907221794128418</c:v>
                </c:pt>
                <c:pt idx="67">
                  <c:v>10.857776641845703</c:v>
                </c:pt>
                <c:pt idx="68">
                  <c:v>10.833889007568359</c:v>
                </c:pt>
                <c:pt idx="69">
                  <c:v>10.662777900695801</c:v>
                </c:pt>
                <c:pt idx="70">
                  <c:v>10.541110992431641</c:v>
                </c:pt>
                <c:pt idx="71">
                  <c:v>10.516111373901367</c:v>
                </c:pt>
                <c:pt idx="72">
                  <c:v>10.393888473510742</c:v>
                </c:pt>
                <c:pt idx="73">
                  <c:v>10.247221946716309</c:v>
                </c:pt>
                <c:pt idx="74">
                  <c:v>10.222223281860352</c:v>
                </c:pt>
                <c:pt idx="75">
                  <c:v>9.9772224426269531</c:v>
                </c:pt>
                <c:pt idx="76">
                  <c:v>9.9277772903442383</c:v>
                </c:pt>
                <c:pt idx="77">
                  <c:v>9.9027786254882813</c:v>
                </c:pt>
                <c:pt idx="78">
                  <c:v>9.7799997329711914</c:v>
                </c:pt>
                <c:pt idx="79">
                  <c:v>9.5827779769897461</c:v>
                </c:pt>
                <c:pt idx="80">
                  <c:v>9.5338888168334961</c:v>
                </c:pt>
                <c:pt idx="81">
                  <c:v>9.1877765655517578</c:v>
                </c:pt>
                <c:pt idx="82">
                  <c:v>9.0638885498046875</c:v>
                </c:pt>
                <c:pt idx="83">
                  <c:v>8.9411125183105469</c:v>
                </c:pt>
                <c:pt idx="84">
                  <c:v>8.8911123275756836</c:v>
                </c:pt>
                <c:pt idx="85">
                  <c:v>8.7672214508056641</c:v>
                </c:pt>
                <c:pt idx="86">
                  <c:v>8.4938898086547852</c:v>
                </c:pt>
                <c:pt idx="87">
                  <c:v>8.3938894271850586</c:v>
                </c:pt>
                <c:pt idx="88">
                  <c:v>8.0200004577636719</c:v>
                </c:pt>
                <c:pt idx="89">
                  <c:v>8.0200004577636719</c:v>
                </c:pt>
                <c:pt idx="90">
                  <c:v>7.8949990272521973</c:v>
                </c:pt>
                <c:pt idx="91">
                  <c:v>7.820000171661377</c:v>
                </c:pt>
                <c:pt idx="92">
                  <c:v>7.7949991226196289</c:v>
                </c:pt>
                <c:pt idx="93">
                  <c:v>7.7699999809265137</c:v>
                </c:pt>
                <c:pt idx="94">
                  <c:v>7.6950011253356934</c:v>
                </c:pt>
                <c:pt idx="95">
                  <c:v>7.5688891410827637</c:v>
                </c:pt>
                <c:pt idx="96">
                  <c:v>7.418889045715332</c:v>
                </c:pt>
                <c:pt idx="97">
                  <c:v>7.0411109924316406</c:v>
                </c:pt>
                <c:pt idx="98">
                  <c:v>6.8888897895812988</c:v>
                </c:pt>
                <c:pt idx="99">
                  <c:v>6.7877769470214844</c:v>
                </c:pt>
                <c:pt idx="100">
                  <c:v>6.7627778053283691</c:v>
                </c:pt>
                <c:pt idx="101">
                  <c:v>6.7122225761413574</c:v>
                </c:pt>
                <c:pt idx="102">
                  <c:v>6.5599994659423828</c:v>
                </c:pt>
                <c:pt idx="103">
                  <c:v>6.3822216987609863</c:v>
                </c:pt>
                <c:pt idx="104">
                  <c:v>6.331110954284668</c:v>
                </c:pt>
                <c:pt idx="105">
                  <c:v>5.8472232818603516</c:v>
                </c:pt>
                <c:pt idx="106">
                  <c:v>5.7188882827758789</c:v>
                </c:pt>
                <c:pt idx="107">
                  <c:v>5.4622225761413574</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1.2987012987012987</c:v>
                </c:pt>
                <c:pt idx="1">
                  <c:v>2.5974025974025974</c:v>
                </c:pt>
                <c:pt idx="2">
                  <c:v>3.8961038961038961</c:v>
                </c:pt>
                <c:pt idx="3">
                  <c:v>5.1948051948051948</c:v>
                </c:pt>
                <c:pt idx="4">
                  <c:v>6.4935064935064926</c:v>
                </c:pt>
                <c:pt idx="5">
                  <c:v>7.7922077922077921</c:v>
                </c:pt>
                <c:pt idx="6">
                  <c:v>9.0909090909090917</c:v>
                </c:pt>
                <c:pt idx="7">
                  <c:v>10.38961038961039</c:v>
                </c:pt>
                <c:pt idx="8">
                  <c:v>11.688311688311687</c:v>
                </c:pt>
                <c:pt idx="9">
                  <c:v>12.987012987012985</c:v>
                </c:pt>
                <c:pt idx="10">
                  <c:v>14.285714285714285</c:v>
                </c:pt>
                <c:pt idx="11">
                  <c:v>15.584415584415584</c:v>
                </c:pt>
                <c:pt idx="12">
                  <c:v>16.883116883116884</c:v>
                </c:pt>
                <c:pt idx="13">
                  <c:v>18.181818181818183</c:v>
                </c:pt>
                <c:pt idx="14">
                  <c:v>19.480519480519483</c:v>
                </c:pt>
                <c:pt idx="15">
                  <c:v>20.779220779220779</c:v>
                </c:pt>
                <c:pt idx="16">
                  <c:v>22.077922077922079</c:v>
                </c:pt>
                <c:pt idx="17">
                  <c:v>23.376623376623375</c:v>
                </c:pt>
                <c:pt idx="18">
                  <c:v>24.675324675324674</c:v>
                </c:pt>
                <c:pt idx="19">
                  <c:v>25.97402597402597</c:v>
                </c:pt>
                <c:pt idx="20">
                  <c:v>27.27272727272727</c:v>
                </c:pt>
                <c:pt idx="21">
                  <c:v>28.571428571428569</c:v>
                </c:pt>
                <c:pt idx="22">
                  <c:v>29.870129870129869</c:v>
                </c:pt>
                <c:pt idx="23">
                  <c:v>31.168831168831169</c:v>
                </c:pt>
                <c:pt idx="24">
                  <c:v>32.467532467532465</c:v>
                </c:pt>
                <c:pt idx="25">
                  <c:v>33.766233766233768</c:v>
                </c:pt>
                <c:pt idx="26">
                  <c:v>35.064935064935064</c:v>
                </c:pt>
                <c:pt idx="27">
                  <c:v>36.363636363636367</c:v>
                </c:pt>
                <c:pt idx="28">
                  <c:v>37.662337662337663</c:v>
                </c:pt>
                <c:pt idx="29">
                  <c:v>38.961038961038966</c:v>
                </c:pt>
                <c:pt idx="30">
                  <c:v>40.259740259740262</c:v>
                </c:pt>
                <c:pt idx="31">
                  <c:v>41.558441558441558</c:v>
                </c:pt>
                <c:pt idx="32">
                  <c:v>42.857142857142854</c:v>
                </c:pt>
                <c:pt idx="33">
                  <c:v>44.155844155844157</c:v>
                </c:pt>
                <c:pt idx="34">
                  <c:v>45.454545454545453</c:v>
                </c:pt>
                <c:pt idx="35">
                  <c:v>46.753246753246749</c:v>
                </c:pt>
                <c:pt idx="36">
                  <c:v>48.051948051948052</c:v>
                </c:pt>
                <c:pt idx="37">
                  <c:v>49.350649350649348</c:v>
                </c:pt>
                <c:pt idx="38">
                  <c:v>50.649350649350644</c:v>
                </c:pt>
                <c:pt idx="39">
                  <c:v>51.94805194805194</c:v>
                </c:pt>
                <c:pt idx="40">
                  <c:v>53.246753246753244</c:v>
                </c:pt>
                <c:pt idx="41">
                  <c:v>54.54545454545454</c:v>
                </c:pt>
                <c:pt idx="42">
                  <c:v>55.844155844155843</c:v>
                </c:pt>
                <c:pt idx="43">
                  <c:v>57.142857142857139</c:v>
                </c:pt>
                <c:pt idx="44">
                  <c:v>58.441558441558442</c:v>
                </c:pt>
                <c:pt idx="45">
                  <c:v>59.740259740259738</c:v>
                </c:pt>
                <c:pt idx="46">
                  <c:v>61.038961038961034</c:v>
                </c:pt>
                <c:pt idx="47">
                  <c:v>62.337662337662337</c:v>
                </c:pt>
                <c:pt idx="48">
                  <c:v>63.636363636363633</c:v>
                </c:pt>
                <c:pt idx="49">
                  <c:v>64.935064935064929</c:v>
                </c:pt>
                <c:pt idx="50">
                  <c:v>66.233766233766232</c:v>
                </c:pt>
                <c:pt idx="51">
                  <c:v>67.532467532467535</c:v>
                </c:pt>
                <c:pt idx="52">
                  <c:v>68.831168831168839</c:v>
                </c:pt>
                <c:pt idx="53">
                  <c:v>70.129870129870127</c:v>
                </c:pt>
                <c:pt idx="54">
                  <c:v>71.428571428571431</c:v>
                </c:pt>
                <c:pt idx="55">
                  <c:v>72.727272727272734</c:v>
                </c:pt>
                <c:pt idx="56">
                  <c:v>74.025974025974023</c:v>
                </c:pt>
                <c:pt idx="57">
                  <c:v>75.324675324675326</c:v>
                </c:pt>
                <c:pt idx="58">
                  <c:v>76.623376623376629</c:v>
                </c:pt>
                <c:pt idx="59">
                  <c:v>77.922077922077932</c:v>
                </c:pt>
                <c:pt idx="60">
                  <c:v>79.220779220779221</c:v>
                </c:pt>
                <c:pt idx="61">
                  <c:v>80.519480519480524</c:v>
                </c:pt>
                <c:pt idx="62">
                  <c:v>81.818181818181827</c:v>
                </c:pt>
                <c:pt idx="63">
                  <c:v>83.116883116883116</c:v>
                </c:pt>
                <c:pt idx="64">
                  <c:v>84.415584415584405</c:v>
                </c:pt>
                <c:pt idx="65">
                  <c:v>85.714285714285708</c:v>
                </c:pt>
                <c:pt idx="66">
                  <c:v>87.012987012987011</c:v>
                </c:pt>
                <c:pt idx="67">
                  <c:v>88.311688311688314</c:v>
                </c:pt>
                <c:pt idx="68">
                  <c:v>89.610389610389603</c:v>
                </c:pt>
                <c:pt idx="69">
                  <c:v>90.909090909090907</c:v>
                </c:pt>
                <c:pt idx="70">
                  <c:v>92.20779220779221</c:v>
                </c:pt>
                <c:pt idx="71">
                  <c:v>93.506493506493499</c:v>
                </c:pt>
                <c:pt idx="72">
                  <c:v>94.805194805194802</c:v>
                </c:pt>
                <c:pt idx="73">
                  <c:v>96.103896103896105</c:v>
                </c:pt>
                <c:pt idx="74">
                  <c:v>97.402597402597408</c:v>
                </c:pt>
                <c:pt idx="75">
                  <c:v>98.701298701298697</c:v>
                </c:pt>
              </c:numCache>
            </c:numRef>
          </c:xVal>
          <c:yVal>
            <c:numRef>
              <c:f>'Exceedance 2019'!$L$11:$L$328</c:f>
              <c:numCache>
                <c:formatCode>0</c:formatCode>
                <c:ptCount val="318"/>
                <c:pt idx="0">
                  <c:v>17.818887710571289</c:v>
                </c:pt>
                <c:pt idx="1">
                  <c:v>17.533889770507813</c:v>
                </c:pt>
                <c:pt idx="2">
                  <c:v>17.152778625488281</c:v>
                </c:pt>
                <c:pt idx="3">
                  <c:v>16.892221450805664</c:v>
                </c:pt>
                <c:pt idx="4">
                  <c:v>16.177221298217773</c:v>
                </c:pt>
                <c:pt idx="5">
                  <c:v>15.986111640930176</c:v>
                </c:pt>
                <c:pt idx="6">
                  <c:v>15.842777252197266</c:v>
                </c:pt>
                <c:pt idx="7">
                  <c:v>15.723889350891113</c:v>
                </c:pt>
                <c:pt idx="8">
                  <c:v>15.605000495910645</c:v>
                </c:pt>
                <c:pt idx="9">
                  <c:v>15.508889198303223</c:v>
                </c:pt>
                <c:pt idx="10">
                  <c:v>15.413887977600098</c:v>
                </c:pt>
                <c:pt idx="11">
                  <c:v>15.413887977600098</c:v>
                </c:pt>
                <c:pt idx="12">
                  <c:v>15.293888092041016</c:v>
                </c:pt>
                <c:pt idx="13">
                  <c:v>15.174999237060547</c:v>
                </c:pt>
                <c:pt idx="14">
                  <c:v>15.151110649108887</c:v>
                </c:pt>
                <c:pt idx="15">
                  <c:v>15.102778434753418</c:v>
                </c:pt>
                <c:pt idx="16">
                  <c:v>15.078887939453125</c:v>
                </c:pt>
                <c:pt idx="17">
                  <c:v>15.031110763549805</c:v>
                </c:pt>
                <c:pt idx="18">
                  <c:v>14.960000991821289</c:v>
                </c:pt>
                <c:pt idx="19">
                  <c:v>14.912221908569336</c:v>
                </c:pt>
                <c:pt idx="20">
                  <c:v>14.912221908569336</c:v>
                </c:pt>
                <c:pt idx="21">
                  <c:v>14.863889694213867</c:v>
                </c:pt>
                <c:pt idx="22">
                  <c:v>14.816110610961914</c:v>
                </c:pt>
                <c:pt idx="23">
                  <c:v>14.625</c:v>
                </c:pt>
                <c:pt idx="24">
                  <c:v>14.601112365722656</c:v>
                </c:pt>
                <c:pt idx="25">
                  <c:v>14.552777290344238</c:v>
                </c:pt>
                <c:pt idx="26">
                  <c:v>14.217777252197266</c:v>
                </c:pt>
                <c:pt idx="27">
                  <c:v>14.193888664245605</c:v>
                </c:pt>
                <c:pt idx="28">
                  <c:v>14.026111602783203</c:v>
                </c:pt>
                <c:pt idx="29">
                  <c:v>13.977777481079102</c:v>
                </c:pt>
                <c:pt idx="30">
                  <c:v>13.930000305175781</c:v>
                </c:pt>
                <c:pt idx="31">
                  <c:v>13.930000305175781</c:v>
                </c:pt>
                <c:pt idx="32">
                  <c:v>13.906109809875488</c:v>
                </c:pt>
                <c:pt idx="33">
                  <c:v>13.85777759552002</c:v>
                </c:pt>
                <c:pt idx="34">
                  <c:v>13.617778778076172</c:v>
                </c:pt>
                <c:pt idx="35">
                  <c:v>13.546111106872559</c:v>
                </c:pt>
                <c:pt idx="36">
                  <c:v>13.37722110748291</c:v>
                </c:pt>
                <c:pt idx="37">
                  <c:v>13.23277759552002</c:v>
                </c:pt>
                <c:pt idx="38">
                  <c:v>13.23277759552002</c:v>
                </c:pt>
                <c:pt idx="39">
                  <c:v>13.208889007568359</c:v>
                </c:pt>
                <c:pt idx="40">
                  <c:v>13.185001373291016</c:v>
                </c:pt>
                <c:pt idx="41">
                  <c:v>12.461111068725586</c:v>
                </c:pt>
                <c:pt idx="42">
                  <c:v>12.461111068725586</c:v>
                </c:pt>
                <c:pt idx="43">
                  <c:v>12.267778396606445</c:v>
                </c:pt>
                <c:pt idx="44">
                  <c:v>12.171112060546875</c:v>
                </c:pt>
                <c:pt idx="45">
                  <c:v>12.00111198425293</c:v>
                </c:pt>
                <c:pt idx="46">
                  <c:v>11.977221488952637</c:v>
                </c:pt>
                <c:pt idx="47">
                  <c:v>11.952777862548828</c:v>
                </c:pt>
                <c:pt idx="48">
                  <c:v>11.928889274597168</c:v>
                </c:pt>
                <c:pt idx="49">
                  <c:v>11.832221984863281</c:v>
                </c:pt>
                <c:pt idx="50">
                  <c:v>11.733887672424316</c:v>
                </c:pt>
                <c:pt idx="51">
                  <c:v>11.467221260070801</c:v>
                </c:pt>
                <c:pt idx="52">
                  <c:v>11.442777633666992</c:v>
                </c:pt>
                <c:pt idx="53">
                  <c:v>11.247776985168457</c:v>
                </c:pt>
                <c:pt idx="54">
                  <c:v>11.199999809265137</c:v>
                </c:pt>
                <c:pt idx="55">
                  <c:v>11.151110649108887</c:v>
                </c:pt>
                <c:pt idx="56">
                  <c:v>9.9277772903442383</c:v>
                </c:pt>
                <c:pt idx="57">
                  <c:v>9.7311105728149414</c:v>
                </c:pt>
                <c:pt idx="58">
                  <c:v>7.7450008392333984</c:v>
                </c:pt>
                <c:pt idx="59">
                  <c:v>7.5438880920410156</c:v>
                </c:pt>
                <c:pt idx="60">
                  <c:v>7.3677783012390137</c:v>
                </c:pt>
                <c:pt idx="61">
                  <c:v>7.0149993896484375</c:v>
                </c:pt>
                <c:pt idx="62">
                  <c:v>6.9900002479553223</c:v>
                </c:pt>
                <c:pt idx="63">
                  <c:v>6.9649991989135742</c:v>
                </c:pt>
                <c:pt idx="64">
                  <c:v>5.9238877296447754</c:v>
                </c:pt>
                <c:pt idx="65">
                  <c:v>5.5911107063293457</c:v>
                </c:pt>
                <c:pt idx="66">
                  <c:v>5.4372215270996094</c:v>
                </c:pt>
                <c:pt idx="67">
                  <c:v>5.4369997978210449</c:v>
                </c:pt>
                <c:pt idx="68">
                  <c:v>5.3850002288818359</c:v>
                </c:pt>
                <c:pt idx="69">
                  <c:v>5.2311115264892578</c:v>
                </c:pt>
                <c:pt idx="70">
                  <c:v>4.7661104202270508</c:v>
                </c:pt>
                <c:pt idx="71">
                  <c:v>4.6100001335144043</c:v>
                </c:pt>
                <c:pt idx="72">
                  <c:v>4.5322227478027344</c:v>
                </c:pt>
                <c:pt idx="73">
                  <c:v>3.3272213935852051</c:v>
                </c:pt>
                <c:pt idx="74">
                  <c:v>2.7699999809265137</c:v>
                </c:pt>
                <c:pt idx="75">
                  <c:v>2.7172214984893799</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1.0752688172043012</c:v>
                </c:pt>
                <c:pt idx="1">
                  <c:v>2.1505376344086025</c:v>
                </c:pt>
                <c:pt idx="2">
                  <c:v>3.225806451612903</c:v>
                </c:pt>
                <c:pt idx="3">
                  <c:v>4.3010752688172049</c:v>
                </c:pt>
                <c:pt idx="4">
                  <c:v>5.376344086021505</c:v>
                </c:pt>
                <c:pt idx="5">
                  <c:v>6.4516129032258061</c:v>
                </c:pt>
                <c:pt idx="6">
                  <c:v>7.5268817204301079</c:v>
                </c:pt>
                <c:pt idx="7">
                  <c:v>8.6021505376344098</c:v>
                </c:pt>
                <c:pt idx="8">
                  <c:v>9.67741935483871</c:v>
                </c:pt>
                <c:pt idx="9">
                  <c:v>10.75268817204301</c:v>
                </c:pt>
                <c:pt idx="10">
                  <c:v>11.827956989247312</c:v>
                </c:pt>
                <c:pt idx="11">
                  <c:v>12.903225806451612</c:v>
                </c:pt>
                <c:pt idx="12">
                  <c:v>13.978494623655912</c:v>
                </c:pt>
                <c:pt idx="13">
                  <c:v>15.053763440860216</c:v>
                </c:pt>
                <c:pt idx="14">
                  <c:v>16.129032258064516</c:v>
                </c:pt>
                <c:pt idx="15">
                  <c:v>17.20430107526882</c:v>
                </c:pt>
                <c:pt idx="16">
                  <c:v>18.27956989247312</c:v>
                </c:pt>
                <c:pt idx="17">
                  <c:v>19.35483870967742</c:v>
                </c:pt>
                <c:pt idx="18">
                  <c:v>20.43010752688172</c:v>
                </c:pt>
                <c:pt idx="19">
                  <c:v>21.50537634408602</c:v>
                </c:pt>
                <c:pt idx="20">
                  <c:v>22.58064516129032</c:v>
                </c:pt>
                <c:pt idx="21">
                  <c:v>23.655913978494624</c:v>
                </c:pt>
                <c:pt idx="22">
                  <c:v>24.731182795698924</c:v>
                </c:pt>
                <c:pt idx="23">
                  <c:v>25.806451612903224</c:v>
                </c:pt>
                <c:pt idx="24">
                  <c:v>26.881720430107524</c:v>
                </c:pt>
                <c:pt idx="25">
                  <c:v>27.956989247311824</c:v>
                </c:pt>
                <c:pt idx="26">
                  <c:v>29.032258064516132</c:v>
                </c:pt>
                <c:pt idx="27">
                  <c:v>30.107526881720432</c:v>
                </c:pt>
                <c:pt idx="28">
                  <c:v>31.182795698924732</c:v>
                </c:pt>
                <c:pt idx="29">
                  <c:v>32.258064516129032</c:v>
                </c:pt>
                <c:pt idx="30">
                  <c:v>33.333333333333329</c:v>
                </c:pt>
                <c:pt idx="31">
                  <c:v>34.408602150537639</c:v>
                </c:pt>
                <c:pt idx="32">
                  <c:v>35.483870967741936</c:v>
                </c:pt>
                <c:pt idx="33">
                  <c:v>36.55913978494624</c:v>
                </c:pt>
                <c:pt idx="34">
                  <c:v>37.634408602150536</c:v>
                </c:pt>
                <c:pt idx="35">
                  <c:v>38.70967741935484</c:v>
                </c:pt>
                <c:pt idx="36">
                  <c:v>39.784946236559136</c:v>
                </c:pt>
                <c:pt idx="37">
                  <c:v>40.86021505376344</c:v>
                </c:pt>
                <c:pt idx="38">
                  <c:v>41.935483870967744</c:v>
                </c:pt>
                <c:pt idx="39">
                  <c:v>43.01075268817204</c:v>
                </c:pt>
                <c:pt idx="40">
                  <c:v>44.086021505376344</c:v>
                </c:pt>
                <c:pt idx="41">
                  <c:v>45.161290322580641</c:v>
                </c:pt>
                <c:pt idx="42">
                  <c:v>46.236559139784944</c:v>
                </c:pt>
                <c:pt idx="43">
                  <c:v>47.311827956989248</c:v>
                </c:pt>
                <c:pt idx="44">
                  <c:v>48.387096774193552</c:v>
                </c:pt>
                <c:pt idx="45">
                  <c:v>49.462365591397848</c:v>
                </c:pt>
                <c:pt idx="46">
                  <c:v>50.537634408602152</c:v>
                </c:pt>
                <c:pt idx="47">
                  <c:v>51.612903225806448</c:v>
                </c:pt>
                <c:pt idx="48">
                  <c:v>52.688172043010752</c:v>
                </c:pt>
                <c:pt idx="49">
                  <c:v>53.763440860215049</c:v>
                </c:pt>
                <c:pt idx="50">
                  <c:v>54.838709677419352</c:v>
                </c:pt>
                <c:pt idx="51">
                  <c:v>55.913978494623649</c:v>
                </c:pt>
                <c:pt idx="52">
                  <c:v>56.98924731182796</c:v>
                </c:pt>
                <c:pt idx="53">
                  <c:v>58.064516129032263</c:v>
                </c:pt>
                <c:pt idx="54">
                  <c:v>59.13978494623656</c:v>
                </c:pt>
                <c:pt idx="55">
                  <c:v>60.215053763440864</c:v>
                </c:pt>
                <c:pt idx="56">
                  <c:v>61.29032258064516</c:v>
                </c:pt>
                <c:pt idx="57">
                  <c:v>62.365591397849464</c:v>
                </c:pt>
                <c:pt idx="58">
                  <c:v>63.44086021505376</c:v>
                </c:pt>
                <c:pt idx="59">
                  <c:v>64.516129032258064</c:v>
                </c:pt>
                <c:pt idx="60">
                  <c:v>65.591397849462368</c:v>
                </c:pt>
                <c:pt idx="61">
                  <c:v>66.666666666666657</c:v>
                </c:pt>
                <c:pt idx="62">
                  <c:v>67.741935483870961</c:v>
                </c:pt>
                <c:pt idx="63">
                  <c:v>68.817204301075279</c:v>
                </c:pt>
                <c:pt idx="64">
                  <c:v>69.892473118279568</c:v>
                </c:pt>
                <c:pt idx="65">
                  <c:v>70.967741935483872</c:v>
                </c:pt>
                <c:pt idx="66">
                  <c:v>72.043010752688176</c:v>
                </c:pt>
                <c:pt idx="67">
                  <c:v>73.118279569892479</c:v>
                </c:pt>
                <c:pt idx="68">
                  <c:v>74.193548387096769</c:v>
                </c:pt>
                <c:pt idx="69">
                  <c:v>75.268817204301072</c:v>
                </c:pt>
                <c:pt idx="70">
                  <c:v>76.344086021505376</c:v>
                </c:pt>
                <c:pt idx="71">
                  <c:v>77.41935483870968</c:v>
                </c:pt>
                <c:pt idx="72">
                  <c:v>78.494623655913969</c:v>
                </c:pt>
                <c:pt idx="73">
                  <c:v>79.569892473118273</c:v>
                </c:pt>
                <c:pt idx="74">
                  <c:v>80.645161290322577</c:v>
                </c:pt>
                <c:pt idx="75">
                  <c:v>81.72043010752688</c:v>
                </c:pt>
                <c:pt idx="76">
                  <c:v>82.795698924731184</c:v>
                </c:pt>
                <c:pt idx="77">
                  <c:v>83.870967741935488</c:v>
                </c:pt>
                <c:pt idx="78">
                  <c:v>84.946236559139791</c:v>
                </c:pt>
                <c:pt idx="79">
                  <c:v>86.021505376344081</c:v>
                </c:pt>
                <c:pt idx="80">
                  <c:v>87.096774193548384</c:v>
                </c:pt>
                <c:pt idx="81">
                  <c:v>88.172043010752688</c:v>
                </c:pt>
                <c:pt idx="82">
                  <c:v>89.247311827956992</c:v>
                </c:pt>
                <c:pt idx="83">
                  <c:v>90.322580645161281</c:v>
                </c:pt>
                <c:pt idx="84">
                  <c:v>91.397849462365585</c:v>
                </c:pt>
                <c:pt idx="85">
                  <c:v>92.473118279569889</c:v>
                </c:pt>
                <c:pt idx="86">
                  <c:v>93.548387096774192</c:v>
                </c:pt>
                <c:pt idx="87">
                  <c:v>94.623655913978496</c:v>
                </c:pt>
                <c:pt idx="88">
                  <c:v>95.6989247311828</c:v>
                </c:pt>
                <c:pt idx="89">
                  <c:v>96.774193548387103</c:v>
                </c:pt>
                <c:pt idx="90">
                  <c:v>97.849462365591393</c:v>
                </c:pt>
                <c:pt idx="91">
                  <c:v>98.924731182795696</c:v>
                </c:pt>
              </c:numCache>
            </c:numRef>
          </c:xVal>
          <c:yVal>
            <c:numRef>
              <c:f>'Exceedance 2019'!$P$11:$P$372</c:f>
              <c:numCache>
                <c:formatCode>0</c:formatCode>
                <c:ptCount val="362"/>
                <c:pt idx="0">
                  <c:v>17.818887710571289</c:v>
                </c:pt>
                <c:pt idx="1">
                  <c:v>17.533889770507813</c:v>
                </c:pt>
                <c:pt idx="2">
                  <c:v>17.152778625488281</c:v>
                </c:pt>
                <c:pt idx="3">
                  <c:v>16.892221450805664</c:v>
                </c:pt>
                <c:pt idx="4">
                  <c:v>16.843889236450195</c:v>
                </c:pt>
                <c:pt idx="5">
                  <c:v>16.177221298217773</c:v>
                </c:pt>
                <c:pt idx="6">
                  <c:v>15.986111640930176</c:v>
                </c:pt>
                <c:pt idx="7">
                  <c:v>15.938888549804688</c:v>
                </c:pt>
                <c:pt idx="8">
                  <c:v>15.938888549804688</c:v>
                </c:pt>
                <c:pt idx="9">
                  <c:v>15.842777252197266</c:v>
                </c:pt>
                <c:pt idx="10">
                  <c:v>15.723889350891113</c:v>
                </c:pt>
                <c:pt idx="11">
                  <c:v>15.67611026763916</c:v>
                </c:pt>
                <c:pt idx="12">
                  <c:v>15.605000495910645</c:v>
                </c:pt>
                <c:pt idx="13">
                  <c:v>15.508889198303223</c:v>
                </c:pt>
                <c:pt idx="14">
                  <c:v>15.437776565551758</c:v>
                </c:pt>
                <c:pt idx="15">
                  <c:v>15.413887977600098</c:v>
                </c:pt>
                <c:pt idx="16">
                  <c:v>15.413887977600098</c:v>
                </c:pt>
                <c:pt idx="17">
                  <c:v>15.342223167419434</c:v>
                </c:pt>
                <c:pt idx="18">
                  <c:v>15.293888092041016</c:v>
                </c:pt>
                <c:pt idx="19">
                  <c:v>15.2227783203125</c:v>
                </c:pt>
                <c:pt idx="20">
                  <c:v>15.2227783203125</c:v>
                </c:pt>
                <c:pt idx="21">
                  <c:v>15.174999237060547</c:v>
                </c:pt>
                <c:pt idx="22">
                  <c:v>15.151110649108887</c:v>
                </c:pt>
                <c:pt idx="23">
                  <c:v>15.102778434753418</c:v>
                </c:pt>
                <c:pt idx="24">
                  <c:v>15.078887939453125</c:v>
                </c:pt>
                <c:pt idx="25">
                  <c:v>15.078887939453125</c:v>
                </c:pt>
                <c:pt idx="26">
                  <c:v>15.031110763549805</c:v>
                </c:pt>
                <c:pt idx="27">
                  <c:v>14.960000991821289</c:v>
                </c:pt>
                <c:pt idx="28">
                  <c:v>14.912221908569336</c:v>
                </c:pt>
                <c:pt idx="29">
                  <c:v>14.912221908569336</c:v>
                </c:pt>
                <c:pt idx="30">
                  <c:v>14.863889694213867</c:v>
                </c:pt>
                <c:pt idx="31">
                  <c:v>14.816110610961914</c:v>
                </c:pt>
                <c:pt idx="32">
                  <c:v>14.64888858795166</c:v>
                </c:pt>
                <c:pt idx="33">
                  <c:v>14.64888858795166</c:v>
                </c:pt>
                <c:pt idx="34">
                  <c:v>14.625</c:v>
                </c:pt>
                <c:pt idx="35">
                  <c:v>14.601112365722656</c:v>
                </c:pt>
                <c:pt idx="36">
                  <c:v>14.552777290344238</c:v>
                </c:pt>
                <c:pt idx="37">
                  <c:v>14.552777290344238</c:v>
                </c:pt>
                <c:pt idx="38">
                  <c:v>14.528888702392578</c:v>
                </c:pt>
                <c:pt idx="39">
                  <c:v>14.266111373901367</c:v>
                </c:pt>
                <c:pt idx="40">
                  <c:v>14.217777252197266</c:v>
                </c:pt>
                <c:pt idx="41">
                  <c:v>14.193888664245605</c:v>
                </c:pt>
                <c:pt idx="42">
                  <c:v>14.122220993041992</c:v>
                </c:pt>
                <c:pt idx="43">
                  <c:v>14.050000190734863</c:v>
                </c:pt>
                <c:pt idx="44">
                  <c:v>14.026111602783203</c:v>
                </c:pt>
                <c:pt idx="45">
                  <c:v>13.977777481079102</c:v>
                </c:pt>
                <c:pt idx="46">
                  <c:v>13.977777481079102</c:v>
                </c:pt>
                <c:pt idx="47">
                  <c:v>13.930000305175781</c:v>
                </c:pt>
                <c:pt idx="48">
                  <c:v>13.930000305175781</c:v>
                </c:pt>
                <c:pt idx="49">
                  <c:v>13.906109809875488</c:v>
                </c:pt>
                <c:pt idx="50">
                  <c:v>13.85777759552002</c:v>
                </c:pt>
                <c:pt idx="51">
                  <c:v>13.713890075683594</c:v>
                </c:pt>
                <c:pt idx="52">
                  <c:v>13.617778778076172</c:v>
                </c:pt>
                <c:pt idx="53">
                  <c:v>13.617778778076172</c:v>
                </c:pt>
                <c:pt idx="54">
                  <c:v>13.617778778076172</c:v>
                </c:pt>
                <c:pt idx="55">
                  <c:v>13.617778778076172</c:v>
                </c:pt>
                <c:pt idx="56">
                  <c:v>13.546111106872559</c:v>
                </c:pt>
                <c:pt idx="57">
                  <c:v>13.546111106872559</c:v>
                </c:pt>
                <c:pt idx="58">
                  <c:v>13.497220993041992</c:v>
                </c:pt>
                <c:pt idx="59">
                  <c:v>13.472777366638184</c:v>
                </c:pt>
                <c:pt idx="60">
                  <c:v>13.37722110748291</c:v>
                </c:pt>
                <c:pt idx="61">
                  <c:v>13.305000305175781</c:v>
                </c:pt>
                <c:pt idx="62">
                  <c:v>13.23277759552002</c:v>
                </c:pt>
                <c:pt idx="63">
                  <c:v>13.23277759552002</c:v>
                </c:pt>
                <c:pt idx="64">
                  <c:v>13.208889007568359</c:v>
                </c:pt>
                <c:pt idx="65">
                  <c:v>13.185001373291016</c:v>
                </c:pt>
                <c:pt idx="66">
                  <c:v>12.992222785949707</c:v>
                </c:pt>
                <c:pt idx="67">
                  <c:v>12.847222328186035</c:v>
                </c:pt>
                <c:pt idx="68">
                  <c:v>12.847222328186035</c:v>
                </c:pt>
                <c:pt idx="69">
                  <c:v>12.606112480163574</c:v>
                </c:pt>
                <c:pt idx="70">
                  <c:v>12.484999656677246</c:v>
                </c:pt>
                <c:pt idx="71">
                  <c:v>12.461111068725586</c:v>
                </c:pt>
                <c:pt idx="72">
                  <c:v>12.461111068725586</c:v>
                </c:pt>
                <c:pt idx="73">
                  <c:v>12.461111068725586</c:v>
                </c:pt>
                <c:pt idx="74">
                  <c:v>12.340001106262207</c:v>
                </c:pt>
                <c:pt idx="75">
                  <c:v>12.171112060546875</c:v>
                </c:pt>
                <c:pt idx="76">
                  <c:v>12.171112060546875</c:v>
                </c:pt>
                <c:pt idx="77">
                  <c:v>12.07388973236084</c:v>
                </c:pt>
                <c:pt idx="78">
                  <c:v>12.00111198425293</c:v>
                </c:pt>
                <c:pt idx="79">
                  <c:v>11.977221488952637</c:v>
                </c:pt>
                <c:pt idx="80">
                  <c:v>11.928889274597168</c:v>
                </c:pt>
                <c:pt idx="81">
                  <c:v>11.758889198303223</c:v>
                </c:pt>
                <c:pt idx="82">
                  <c:v>11.733887672424316</c:v>
                </c:pt>
                <c:pt idx="83">
                  <c:v>11.733887672424316</c:v>
                </c:pt>
                <c:pt idx="84">
                  <c:v>11.565000534057617</c:v>
                </c:pt>
                <c:pt idx="85">
                  <c:v>11.539999961853027</c:v>
                </c:pt>
                <c:pt idx="86">
                  <c:v>11.467221260070801</c:v>
                </c:pt>
                <c:pt idx="87">
                  <c:v>11.442777633666992</c:v>
                </c:pt>
                <c:pt idx="88">
                  <c:v>11.297222137451172</c:v>
                </c:pt>
                <c:pt idx="89">
                  <c:v>11.199999809265137</c:v>
                </c:pt>
                <c:pt idx="90">
                  <c:v>11.151110649108887</c:v>
                </c:pt>
                <c:pt idx="91">
                  <c:v>10.833889007568359</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0.54054054054054057</c:v>
                </c:pt>
                <c:pt idx="1">
                  <c:v>1.0810810810810811</c:v>
                </c:pt>
                <c:pt idx="2">
                  <c:v>1.6216216216216217</c:v>
                </c:pt>
                <c:pt idx="3">
                  <c:v>2.1621621621621623</c:v>
                </c:pt>
                <c:pt idx="4">
                  <c:v>2.7027027027027026</c:v>
                </c:pt>
                <c:pt idx="5">
                  <c:v>3.2432432432432434</c:v>
                </c:pt>
                <c:pt idx="6">
                  <c:v>3.7837837837837842</c:v>
                </c:pt>
                <c:pt idx="7">
                  <c:v>4.3243243243243246</c:v>
                </c:pt>
                <c:pt idx="8">
                  <c:v>4.8648648648648649</c:v>
                </c:pt>
                <c:pt idx="9">
                  <c:v>5.4054054054054053</c:v>
                </c:pt>
                <c:pt idx="10">
                  <c:v>5.9459459459459465</c:v>
                </c:pt>
                <c:pt idx="11">
                  <c:v>6.4864864864864868</c:v>
                </c:pt>
                <c:pt idx="12">
                  <c:v>7.0270270270270272</c:v>
                </c:pt>
                <c:pt idx="13">
                  <c:v>7.5675675675675684</c:v>
                </c:pt>
                <c:pt idx="14">
                  <c:v>8.1081081081081088</c:v>
                </c:pt>
                <c:pt idx="15">
                  <c:v>8.6486486486486491</c:v>
                </c:pt>
                <c:pt idx="16">
                  <c:v>9.1891891891891895</c:v>
                </c:pt>
                <c:pt idx="17">
                  <c:v>9.7297297297297298</c:v>
                </c:pt>
                <c:pt idx="18">
                  <c:v>10.27027027027027</c:v>
                </c:pt>
                <c:pt idx="19">
                  <c:v>10.810810810810811</c:v>
                </c:pt>
                <c:pt idx="20">
                  <c:v>11.351351351351353</c:v>
                </c:pt>
                <c:pt idx="21">
                  <c:v>11.891891891891893</c:v>
                </c:pt>
                <c:pt idx="22">
                  <c:v>12.432432432432433</c:v>
                </c:pt>
                <c:pt idx="23">
                  <c:v>12.972972972972974</c:v>
                </c:pt>
                <c:pt idx="24">
                  <c:v>13.513513513513514</c:v>
                </c:pt>
                <c:pt idx="25">
                  <c:v>14.054054054054054</c:v>
                </c:pt>
                <c:pt idx="26">
                  <c:v>14.594594594594595</c:v>
                </c:pt>
                <c:pt idx="27">
                  <c:v>15.135135135135137</c:v>
                </c:pt>
                <c:pt idx="28">
                  <c:v>15.675675675675677</c:v>
                </c:pt>
                <c:pt idx="29">
                  <c:v>16.216216216216218</c:v>
                </c:pt>
                <c:pt idx="30">
                  <c:v>16.756756756756758</c:v>
                </c:pt>
                <c:pt idx="31">
                  <c:v>17.297297297297298</c:v>
                </c:pt>
                <c:pt idx="32">
                  <c:v>17.837837837837839</c:v>
                </c:pt>
                <c:pt idx="33">
                  <c:v>18.378378378378379</c:v>
                </c:pt>
                <c:pt idx="34">
                  <c:v>18.918918918918919</c:v>
                </c:pt>
                <c:pt idx="35">
                  <c:v>19.45945945945946</c:v>
                </c:pt>
                <c:pt idx="36">
                  <c:v>20</c:v>
                </c:pt>
                <c:pt idx="37">
                  <c:v>20.54054054054054</c:v>
                </c:pt>
                <c:pt idx="38">
                  <c:v>21.081081081081081</c:v>
                </c:pt>
                <c:pt idx="39">
                  <c:v>21.621621621621621</c:v>
                </c:pt>
                <c:pt idx="40">
                  <c:v>22.162162162162165</c:v>
                </c:pt>
                <c:pt idx="41">
                  <c:v>22.702702702702705</c:v>
                </c:pt>
                <c:pt idx="42">
                  <c:v>23.243243243243246</c:v>
                </c:pt>
                <c:pt idx="43">
                  <c:v>23.783783783783786</c:v>
                </c:pt>
                <c:pt idx="44">
                  <c:v>24.324324324324326</c:v>
                </c:pt>
                <c:pt idx="45">
                  <c:v>24.864864864864867</c:v>
                </c:pt>
                <c:pt idx="46">
                  <c:v>25.405405405405407</c:v>
                </c:pt>
                <c:pt idx="47">
                  <c:v>25.945945945945947</c:v>
                </c:pt>
                <c:pt idx="48">
                  <c:v>26.486486486486488</c:v>
                </c:pt>
                <c:pt idx="49">
                  <c:v>27.027027027027028</c:v>
                </c:pt>
                <c:pt idx="50">
                  <c:v>27.567567567567568</c:v>
                </c:pt>
                <c:pt idx="51">
                  <c:v>28.108108108108109</c:v>
                </c:pt>
                <c:pt idx="52">
                  <c:v>28.648648648648649</c:v>
                </c:pt>
                <c:pt idx="53">
                  <c:v>29.189189189189189</c:v>
                </c:pt>
                <c:pt idx="54">
                  <c:v>29.72972972972973</c:v>
                </c:pt>
                <c:pt idx="55">
                  <c:v>30.270270270270274</c:v>
                </c:pt>
                <c:pt idx="56">
                  <c:v>30.810810810810814</c:v>
                </c:pt>
                <c:pt idx="57">
                  <c:v>31.351351351351354</c:v>
                </c:pt>
                <c:pt idx="58">
                  <c:v>31.891891891891895</c:v>
                </c:pt>
                <c:pt idx="59">
                  <c:v>32.432432432432435</c:v>
                </c:pt>
                <c:pt idx="60">
                  <c:v>32.972972972972975</c:v>
                </c:pt>
                <c:pt idx="61">
                  <c:v>33.513513513513516</c:v>
                </c:pt>
                <c:pt idx="62">
                  <c:v>34.054054054054056</c:v>
                </c:pt>
                <c:pt idx="63">
                  <c:v>34.594594594594597</c:v>
                </c:pt>
                <c:pt idx="64">
                  <c:v>35.135135135135137</c:v>
                </c:pt>
                <c:pt idx="65">
                  <c:v>35.675675675675677</c:v>
                </c:pt>
                <c:pt idx="66">
                  <c:v>36.216216216216218</c:v>
                </c:pt>
                <c:pt idx="67">
                  <c:v>36.756756756756758</c:v>
                </c:pt>
                <c:pt idx="68">
                  <c:v>37.297297297297298</c:v>
                </c:pt>
                <c:pt idx="69">
                  <c:v>37.837837837837839</c:v>
                </c:pt>
                <c:pt idx="70">
                  <c:v>38.378378378378379</c:v>
                </c:pt>
                <c:pt idx="71">
                  <c:v>38.918918918918919</c:v>
                </c:pt>
                <c:pt idx="72">
                  <c:v>39.45945945945946</c:v>
                </c:pt>
                <c:pt idx="73">
                  <c:v>40</c:v>
                </c:pt>
                <c:pt idx="74">
                  <c:v>40.54054054054054</c:v>
                </c:pt>
                <c:pt idx="75">
                  <c:v>41.081081081081081</c:v>
                </c:pt>
                <c:pt idx="76">
                  <c:v>41.621621621621621</c:v>
                </c:pt>
                <c:pt idx="77">
                  <c:v>42.162162162162161</c:v>
                </c:pt>
                <c:pt idx="78">
                  <c:v>42.702702702702702</c:v>
                </c:pt>
                <c:pt idx="79">
                  <c:v>43.243243243243242</c:v>
                </c:pt>
                <c:pt idx="80">
                  <c:v>43.78378378378379</c:v>
                </c:pt>
                <c:pt idx="81">
                  <c:v>44.32432432432433</c:v>
                </c:pt>
                <c:pt idx="82">
                  <c:v>44.86486486486487</c:v>
                </c:pt>
                <c:pt idx="83">
                  <c:v>45.405405405405411</c:v>
                </c:pt>
                <c:pt idx="84">
                  <c:v>45.945945945945951</c:v>
                </c:pt>
                <c:pt idx="85">
                  <c:v>46.486486486486491</c:v>
                </c:pt>
                <c:pt idx="86">
                  <c:v>47.027027027027032</c:v>
                </c:pt>
                <c:pt idx="87">
                  <c:v>47.567567567567572</c:v>
                </c:pt>
                <c:pt idx="88">
                  <c:v>48.108108108108112</c:v>
                </c:pt>
                <c:pt idx="89">
                  <c:v>48.648648648648653</c:v>
                </c:pt>
                <c:pt idx="90">
                  <c:v>49.189189189189193</c:v>
                </c:pt>
                <c:pt idx="91">
                  <c:v>49.729729729729733</c:v>
                </c:pt>
                <c:pt idx="92">
                  <c:v>50.270270270270267</c:v>
                </c:pt>
                <c:pt idx="93">
                  <c:v>50.810810810810814</c:v>
                </c:pt>
                <c:pt idx="94">
                  <c:v>51.351351351351347</c:v>
                </c:pt>
                <c:pt idx="95">
                  <c:v>51.891891891891895</c:v>
                </c:pt>
                <c:pt idx="96">
                  <c:v>52.432432432432428</c:v>
                </c:pt>
                <c:pt idx="97">
                  <c:v>52.972972972972975</c:v>
                </c:pt>
                <c:pt idx="98">
                  <c:v>53.513513513513509</c:v>
                </c:pt>
                <c:pt idx="99">
                  <c:v>54.054054054054056</c:v>
                </c:pt>
                <c:pt idx="100">
                  <c:v>54.594594594594589</c:v>
                </c:pt>
                <c:pt idx="101">
                  <c:v>55.135135135135137</c:v>
                </c:pt>
                <c:pt idx="102">
                  <c:v>55.67567567567567</c:v>
                </c:pt>
                <c:pt idx="103">
                  <c:v>56.216216216216218</c:v>
                </c:pt>
                <c:pt idx="104">
                  <c:v>56.756756756756758</c:v>
                </c:pt>
                <c:pt idx="105">
                  <c:v>57.297297297297298</c:v>
                </c:pt>
                <c:pt idx="106">
                  <c:v>57.837837837837839</c:v>
                </c:pt>
                <c:pt idx="107">
                  <c:v>58.378378378378379</c:v>
                </c:pt>
                <c:pt idx="108">
                  <c:v>58.918918918918919</c:v>
                </c:pt>
                <c:pt idx="109">
                  <c:v>59.45945945945946</c:v>
                </c:pt>
                <c:pt idx="110">
                  <c:v>60</c:v>
                </c:pt>
                <c:pt idx="111">
                  <c:v>60.540540540540547</c:v>
                </c:pt>
                <c:pt idx="112">
                  <c:v>61.081081081081081</c:v>
                </c:pt>
                <c:pt idx="113">
                  <c:v>61.621621621621628</c:v>
                </c:pt>
                <c:pt idx="114">
                  <c:v>62.162162162162161</c:v>
                </c:pt>
                <c:pt idx="115">
                  <c:v>62.702702702702709</c:v>
                </c:pt>
                <c:pt idx="116">
                  <c:v>63.243243243243242</c:v>
                </c:pt>
                <c:pt idx="117">
                  <c:v>63.78378378378379</c:v>
                </c:pt>
                <c:pt idx="118">
                  <c:v>64.324324324324323</c:v>
                </c:pt>
                <c:pt idx="119">
                  <c:v>64.86486486486487</c:v>
                </c:pt>
                <c:pt idx="120">
                  <c:v>65.405405405405403</c:v>
                </c:pt>
                <c:pt idx="121">
                  <c:v>65.945945945945951</c:v>
                </c:pt>
                <c:pt idx="122">
                  <c:v>66.486486486486484</c:v>
                </c:pt>
                <c:pt idx="123">
                  <c:v>67.027027027027032</c:v>
                </c:pt>
                <c:pt idx="124">
                  <c:v>67.567567567567565</c:v>
                </c:pt>
                <c:pt idx="125">
                  <c:v>68.108108108108112</c:v>
                </c:pt>
                <c:pt idx="126">
                  <c:v>68.648648648648646</c:v>
                </c:pt>
                <c:pt idx="127">
                  <c:v>69.189189189189193</c:v>
                </c:pt>
                <c:pt idx="128">
                  <c:v>69.729729729729726</c:v>
                </c:pt>
                <c:pt idx="129">
                  <c:v>70.270270270270274</c:v>
                </c:pt>
                <c:pt idx="130">
                  <c:v>70.810810810810807</c:v>
                </c:pt>
                <c:pt idx="131">
                  <c:v>71.351351351351354</c:v>
                </c:pt>
                <c:pt idx="132">
                  <c:v>71.891891891891888</c:v>
                </c:pt>
                <c:pt idx="133">
                  <c:v>72.432432432432435</c:v>
                </c:pt>
                <c:pt idx="134">
                  <c:v>72.972972972972968</c:v>
                </c:pt>
                <c:pt idx="135">
                  <c:v>73.513513513513516</c:v>
                </c:pt>
                <c:pt idx="136">
                  <c:v>74.054054054054049</c:v>
                </c:pt>
                <c:pt idx="137">
                  <c:v>74.594594594594597</c:v>
                </c:pt>
                <c:pt idx="138">
                  <c:v>75.13513513513513</c:v>
                </c:pt>
                <c:pt idx="139">
                  <c:v>75.675675675675677</c:v>
                </c:pt>
                <c:pt idx="140">
                  <c:v>76.21621621621621</c:v>
                </c:pt>
                <c:pt idx="141">
                  <c:v>76.756756756756758</c:v>
                </c:pt>
                <c:pt idx="142">
                  <c:v>77.297297297297291</c:v>
                </c:pt>
                <c:pt idx="143">
                  <c:v>77.837837837837839</c:v>
                </c:pt>
                <c:pt idx="144">
                  <c:v>78.378378378378372</c:v>
                </c:pt>
                <c:pt idx="145">
                  <c:v>78.918918918918919</c:v>
                </c:pt>
                <c:pt idx="146">
                  <c:v>79.459459459459453</c:v>
                </c:pt>
                <c:pt idx="147">
                  <c:v>80</c:v>
                </c:pt>
                <c:pt idx="148">
                  <c:v>80.540540540540533</c:v>
                </c:pt>
                <c:pt idx="149">
                  <c:v>81.081081081081081</c:v>
                </c:pt>
                <c:pt idx="150">
                  <c:v>81.621621621621614</c:v>
                </c:pt>
                <c:pt idx="151">
                  <c:v>82.162162162162161</c:v>
                </c:pt>
                <c:pt idx="152">
                  <c:v>82.702702702702709</c:v>
                </c:pt>
                <c:pt idx="153">
                  <c:v>83.243243243243242</c:v>
                </c:pt>
                <c:pt idx="154">
                  <c:v>83.78378378378379</c:v>
                </c:pt>
                <c:pt idx="155">
                  <c:v>84.324324324324323</c:v>
                </c:pt>
                <c:pt idx="156">
                  <c:v>84.86486486486487</c:v>
                </c:pt>
                <c:pt idx="157">
                  <c:v>85.405405405405403</c:v>
                </c:pt>
                <c:pt idx="158">
                  <c:v>85.945945945945951</c:v>
                </c:pt>
                <c:pt idx="159">
                  <c:v>86.486486486486484</c:v>
                </c:pt>
                <c:pt idx="160">
                  <c:v>87.027027027027032</c:v>
                </c:pt>
                <c:pt idx="161">
                  <c:v>87.567567567567579</c:v>
                </c:pt>
                <c:pt idx="162">
                  <c:v>88.108108108108112</c:v>
                </c:pt>
                <c:pt idx="163">
                  <c:v>88.64864864864866</c:v>
                </c:pt>
                <c:pt idx="164">
                  <c:v>89.189189189189193</c:v>
                </c:pt>
                <c:pt idx="165">
                  <c:v>89.72972972972974</c:v>
                </c:pt>
                <c:pt idx="166">
                  <c:v>90.270270270270274</c:v>
                </c:pt>
                <c:pt idx="167">
                  <c:v>90.810810810810821</c:v>
                </c:pt>
                <c:pt idx="168">
                  <c:v>91.351351351351354</c:v>
                </c:pt>
                <c:pt idx="169">
                  <c:v>91.891891891891902</c:v>
                </c:pt>
                <c:pt idx="170">
                  <c:v>92.432432432432435</c:v>
                </c:pt>
                <c:pt idx="171">
                  <c:v>92.972972972972983</c:v>
                </c:pt>
                <c:pt idx="172">
                  <c:v>93.513513513513516</c:v>
                </c:pt>
                <c:pt idx="173">
                  <c:v>94.054054054054063</c:v>
                </c:pt>
                <c:pt idx="174">
                  <c:v>94.594594594594597</c:v>
                </c:pt>
                <c:pt idx="175">
                  <c:v>95.135135135135144</c:v>
                </c:pt>
                <c:pt idx="176">
                  <c:v>95.675675675675677</c:v>
                </c:pt>
                <c:pt idx="177">
                  <c:v>96.216216216216225</c:v>
                </c:pt>
                <c:pt idx="178">
                  <c:v>96.756756756756758</c:v>
                </c:pt>
                <c:pt idx="179">
                  <c:v>97.297297297297305</c:v>
                </c:pt>
                <c:pt idx="180">
                  <c:v>97.837837837837839</c:v>
                </c:pt>
                <c:pt idx="181">
                  <c:v>98.378378378378386</c:v>
                </c:pt>
                <c:pt idx="182">
                  <c:v>98.918918918918919</c:v>
                </c:pt>
                <c:pt idx="183">
                  <c:v>99.459459459459467</c:v>
                </c:pt>
              </c:numCache>
            </c:numRef>
          </c:xVal>
          <c:yVal>
            <c:numRef>
              <c:f>'Exceedance 2019'!$T$11:$T$592</c:f>
              <c:numCache>
                <c:formatCode>0</c:formatCode>
                <c:ptCount val="582"/>
                <c:pt idx="0">
                  <c:v>17.818887710571289</c:v>
                </c:pt>
                <c:pt idx="1">
                  <c:v>17.533889770507813</c:v>
                </c:pt>
                <c:pt idx="2">
                  <c:v>17.152778625488281</c:v>
                </c:pt>
                <c:pt idx="3">
                  <c:v>16.892221450805664</c:v>
                </c:pt>
                <c:pt idx="4">
                  <c:v>16.843889236450195</c:v>
                </c:pt>
                <c:pt idx="5">
                  <c:v>16.177221298217773</c:v>
                </c:pt>
                <c:pt idx="6">
                  <c:v>15.986111640930176</c:v>
                </c:pt>
                <c:pt idx="7">
                  <c:v>15.938888549804688</c:v>
                </c:pt>
                <c:pt idx="8">
                  <c:v>15.938888549804688</c:v>
                </c:pt>
                <c:pt idx="9">
                  <c:v>15.842777252197266</c:v>
                </c:pt>
                <c:pt idx="10">
                  <c:v>15.723889350891113</c:v>
                </c:pt>
                <c:pt idx="11">
                  <c:v>15.67611026763916</c:v>
                </c:pt>
                <c:pt idx="12">
                  <c:v>15.605000495910645</c:v>
                </c:pt>
                <c:pt idx="13">
                  <c:v>15.532777786254883</c:v>
                </c:pt>
                <c:pt idx="14">
                  <c:v>15.508889198303223</c:v>
                </c:pt>
                <c:pt idx="15">
                  <c:v>15.437776565551758</c:v>
                </c:pt>
                <c:pt idx="16">
                  <c:v>15.413887977600098</c:v>
                </c:pt>
                <c:pt idx="17">
                  <c:v>15.413887977600098</c:v>
                </c:pt>
                <c:pt idx="18">
                  <c:v>15.342223167419434</c:v>
                </c:pt>
                <c:pt idx="19">
                  <c:v>15.293888092041016</c:v>
                </c:pt>
                <c:pt idx="20">
                  <c:v>15.2227783203125</c:v>
                </c:pt>
                <c:pt idx="21">
                  <c:v>15.2227783203125</c:v>
                </c:pt>
                <c:pt idx="22">
                  <c:v>15.174999237060547</c:v>
                </c:pt>
                <c:pt idx="23">
                  <c:v>15.151110649108887</c:v>
                </c:pt>
                <c:pt idx="24">
                  <c:v>15.102778434753418</c:v>
                </c:pt>
                <c:pt idx="25">
                  <c:v>15.078887939453125</c:v>
                </c:pt>
                <c:pt idx="26">
                  <c:v>15.078887939453125</c:v>
                </c:pt>
                <c:pt idx="27">
                  <c:v>15.031110763549805</c:v>
                </c:pt>
                <c:pt idx="28">
                  <c:v>14.960000991821289</c:v>
                </c:pt>
                <c:pt idx="29">
                  <c:v>14.912221908569336</c:v>
                </c:pt>
                <c:pt idx="30">
                  <c:v>14.912221908569336</c:v>
                </c:pt>
                <c:pt idx="31">
                  <c:v>14.863889694213867</c:v>
                </c:pt>
                <c:pt idx="32">
                  <c:v>14.816110610961914</c:v>
                </c:pt>
                <c:pt idx="33">
                  <c:v>14.64888858795166</c:v>
                </c:pt>
                <c:pt idx="34">
                  <c:v>14.64888858795166</c:v>
                </c:pt>
                <c:pt idx="35">
                  <c:v>14.625</c:v>
                </c:pt>
                <c:pt idx="36">
                  <c:v>14.601112365722656</c:v>
                </c:pt>
                <c:pt idx="37">
                  <c:v>14.552777290344238</c:v>
                </c:pt>
                <c:pt idx="38">
                  <c:v>14.552777290344238</c:v>
                </c:pt>
                <c:pt idx="39">
                  <c:v>14.528888702392578</c:v>
                </c:pt>
                <c:pt idx="40">
                  <c:v>14.337222099304199</c:v>
                </c:pt>
                <c:pt idx="41">
                  <c:v>14.266111373901367</c:v>
                </c:pt>
                <c:pt idx="42">
                  <c:v>14.266111373901367</c:v>
                </c:pt>
                <c:pt idx="43">
                  <c:v>14.217777252197266</c:v>
                </c:pt>
                <c:pt idx="44">
                  <c:v>14.193888664245605</c:v>
                </c:pt>
                <c:pt idx="45">
                  <c:v>14.122220993041992</c:v>
                </c:pt>
                <c:pt idx="46">
                  <c:v>14.050000190734863</c:v>
                </c:pt>
                <c:pt idx="47">
                  <c:v>14.026111602783203</c:v>
                </c:pt>
                <c:pt idx="48">
                  <c:v>13.977777481079102</c:v>
                </c:pt>
                <c:pt idx="49">
                  <c:v>13.977777481079102</c:v>
                </c:pt>
                <c:pt idx="50">
                  <c:v>13.977777481079102</c:v>
                </c:pt>
                <c:pt idx="51">
                  <c:v>13.930000305175781</c:v>
                </c:pt>
                <c:pt idx="52">
                  <c:v>13.930000305175781</c:v>
                </c:pt>
                <c:pt idx="53">
                  <c:v>13.930000305175781</c:v>
                </c:pt>
                <c:pt idx="54">
                  <c:v>13.906109809875488</c:v>
                </c:pt>
                <c:pt idx="55">
                  <c:v>13.85777759552002</c:v>
                </c:pt>
                <c:pt idx="56">
                  <c:v>13.713890075683594</c:v>
                </c:pt>
                <c:pt idx="57">
                  <c:v>13.666110992431641</c:v>
                </c:pt>
                <c:pt idx="58">
                  <c:v>13.617778778076172</c:v>
                </c:pt>
                <c:pt idx="59">
                  <c:v>13.617778778076172</c:v>
                </c:pt>
                <c:pt idx="60">
                  <c:v>13.617778778076172</c:v>
                </c:pt>
                <c:pt idx="61">
                  <c:v>13.617778778076172</c:v>
                </c:pt>
                <c:pt idx="62">
                  <c:v>13.593890190124512</c:v>
                </c:pt>
                <c:pt idx="63">
                  <c:v>13.569999694824219</c:v>
                </c:pt>
                <c:pt idx="64">
                  <c:v>13.546111106872559</c:v>
                </c:pt>
                <c:pt idx="65">
                  <c:v>13.546111106872559</c:v>
                </c:pt>
                <c:pt idx="66">
                  <c:v>13.497220993041992</c:v>
                </c:pt>
                <c:pt idx="67">
                  <c:v>13.497220993041992</c:v>
                </c:pt>
                <c:pt idx="68">
                  <c:v>13.472777366638184</c:v>
                </c:pt>
                <c:pt idx="69">
                  <c:v>13.37722110748291</c:v>
                </c:pt>
                <c:pt idx="70">
                  <c:v>13.352777481079102</c:v>
                </c:pt>
                <c:pt idx="71">
                  <c:v>13.305000305175781</c:v>
                </c:pt>
                <c:pt idx="72">
                  <c:v>13.23277759552002</c:v>
                </c:pt>
                <c:pt idx="73">
                  <c:v>13.23277759552002</c:v>
                </c:pt>
                <c:pt idx="74">
                  <c:v>13.208889007568359</c:v>
                </c:pt>
                <c:pt idx="75">
                  <c:v>13.208889007568359</c:v>
                </c:pt>
                <c:pt idx="76">
                  <c:v>13.185001373291016</c:v>
                </c:pt>
                <c:pt idx="77">
                  <c:v>13.063888549804688</c:v>
                </c:pt>
                <c:pt idx="78">
                  <c:v>12.992222785949707</c:v>
                </c:pt>
                <c:pt idx="79">
                  <c:v>12.847222328186035</c:v>
                </c:pt>
                <c:pt idx="80">
                  <c:v>12.847222328186035</c:v>
                </c:pt>
                <c:pt idx="81">
                  <c:v>12.702778816223145</c:v>
                </c:pt>
                <c:pt idx="82">
                  <c:v>12.606112480163574</c:v>
                </c:pt>
                <c:pt idx="83">
                  <c:v>12.533889770507813</c:v>
                </c:pt>
                <c:pt idx="84">
                  <c:v>12.484999656677246</c:v>
                </c:pt>
                <c:pt idx="85">
                  <c:v>12.461111068725586</c:v>
                </c:pt>
                <c:pt idx="86">
                  <c:v>12.461111068725586</c:v>
                </c:pt>
                <c:pt idx="87">
                  <c:v>12.461111068725586</c:v>
                </c:pt>
                <c:pt idx="88">
                  <c:v>12.340001106262207</c:v>
                </c:pt>
                <c:pt idx="89">
                  <c:v>12.267778396606445</c:v>
                </c:pt>
                <c:pt idx="90">
                  <c:v>12.218888282775879</c:v>
                </c:pt>
                <c:pt idx="91">
                  <c:v>12.171112060546875</c:v>
                </c:pt>
                <c:pt idx="92">
                  <c:v>12.171112060546875</c:v>
                </c:pt>
                <c:pt idx="93">
                  <c:v>12.122221946716309</c:v>
                </c:pt>
                <c:pt idx="94">
                  <c:v>12.122221946716309</c:v>
                </c:pt>
                <c:pt idx="95">
                  <c:v>12.07388973236084</c:v>
                </c:pt>
                <c:pt idx="96">
                  <c:v>12.00111198425293</c:v>
                </c:pt>
                <c:pt idx="97">
                  <c:v>11.977221488952637</c:v>
                </c:pt>
                <c:pt idx="98">
                  <c:v>11.952777862548828</c:v>
                </c:pt>
                <c:pt idx="99">
                  <c:v>11.928889274597168</c:v>
                </c:pt>
                <c:pt idx="100">
                  <c:v>11.928889274597168</c:v>
                </c:pt>
                <c:pt idx="101">
                  <c:v>11.832221984863281</c:v>
                </c:pt>
                <c:pt idx="102">
                  <c:v>11.832221984863281</c:v>
                </c:pt>
                <c:pt idx="103">
                  <c:v>11.758889198303223</c:v>
                </c:pt>
                <c:pt idx="104">
                  <c:v>11.758889198303223</c:v>
                </c:pt>
                <c:pt idx="105">
                  <c:v>11.733887672424316</c:v>
                </c:pt>
                <c:pt idx="106">
                  <c:v>11.733887672424316</c:v>
                </c:pt>
                <c:pt idx="107">
                  <c:v>11.565000534057617</c:v>
                </c:pt>
                <c:pt idx="108">
                  <c:v>11.539999961853027</c:v>
                </c:pt>
                <c:pt idx="109">
                  <c:v>11.539999961853027</c:v>
                </c:pt>
                <c:pt idx="110">
                  <c:v>11.516111373901367</c:v>
                </c:pt>
                <c:pt idx="111">
                  <c:v>11.467221260070801</c:v>
                </c:pt>
                <c:pt idx="112">
                  <c:v>11.442777633666992</c:v>
                </c:pt>
                <c:pt idx="113">
                  <c:v>11.369999885559082</c:v>
                </c:pt>
                <c:pt idx="114">
                  <c:v>11.297222137451172</c:v>
                </c:pt>
                <c:pt idx="115">
                  <c:v>11.247776985168457</c:v>
                </c:pt>
                <c:pt idx="116">
                  <c:v>11.199999809265137</c:v>
                </c:pt>
                <c:pt idx="117">
                  <c:v>11.17500114440918</c:v>
                </c:pt>
                <c:pt idx="118">
                  <c:v>11.151110649108887</c:v>
                </c:pt>
                <c:pt idx="119">
                  <c:v>11.127222061157227</c:v>
                </c:pt>
                <c:pt idx="120">
                  <c:v>11.028889656066895</c:v>
                </c:pt>
                <c:pt idx="121">
                  <c:v>10.979999542236328</c:v>
                </c:pt>
                <c:pt idx="122">
                  <c:v>10.907221794128418</c:v>
                </c:pt>
                <c:pt idx="123">
                  <c:v>10.857776641845703</c:v>
                </c:pt>
                <c:pt idx="124">
                  <c:v>10.833889007568359</c:v>
                </c:pt>
                <c:pt idx="125">
                  <c:v>10.662777900695801</c:v>
                </c:pt>
                <c:pt idx="126">
                  <c:v>10.541110992431641</c:v>
                </c:pt>
                <c:pt idx="127">
                  <c:v>10.516111373901367</c:v>
                </c:pt>
                <c:pt idx="128">
                  <c:v>10.393888473510742</c:v>
                </c:pt>
                <c:pt idx="129">
                  <c:v>10.247221946716309</c:v>
                </c:pt>
                <c:pt idx="130">
                  <c:v>10.222223281860352</c:v>
                </c:pt>
                <c:pt idx="131">
                  <c:v>9.9772224426269531</c:v>
                </c:pt>
                <c:pt idx="132">
                  <c:v>9.9277772903442383</c:v>
                </c:pt>
                <c:pt idx="133">
                  <c:v>9.9277772903442383</c:v>
                </c:pt>
                <c:pt idx="134">
                  <c:v>9.9027786254882813</c:v>
                </c:pt>
                <c:pt idx="135">
                  <c:v>9.7799997329711914</c:v>
                </c:pt>
                <c:pt idx="136">
                  <c:v>9.7311105728149414</c:v>
                </c:pt>
                <c:pt idx="137">
                  <c:v>9.5827779769897461</c:v>
                </c:pt>
                <c:pt idx="138">
                  <c:v>9.5338888168334961</c:v>
                </c:pt>
                <c:pt idx="139">
                  <c:v>9.1877765655517578</c:v>
                </c:pt>
                <c:pt idx="140">
                  <c:v>9.0638885498046875</c:v>
                </c:pt>
                <c:pt idx="141">
                  <c:v>8.9411125183105469</c:v>
                </c:pt>
                <c:pt idx="142">
                  <c:v>8.8911123275756836</c:v>
                </c:pt>
                <c:pt idx="143">
                  <c:v>8.7672214508056641</c:v>
                </c:pt>
                <c:pt idx="144">
                  <c:v>8.4938898086547852</c:v>
                </c:pt>
                <c:pt idx="145">
                  <c:v>8.3938894271850586</c:v>
                </c:pt>
                <c:pt idx="146">
                  <c:v>8.0200004577636719</c:v>
                </c:pt>
                <c:pt idx="147">
                  <c:v>8.0200004577636719</c:v>
                </c:pt>
                <c:pt idx="148">
                  <c:v>7.8949990272521973</c:v>
                </c:pt>
                <c:pt idx="149">
                  <c:v>7.820000171661377</c:v>
                </c:pt>
                <c:pt idx="150">
                  <c:v>7.7949991226196289</c:v>
                </c:pt>
                <c:pt idx="151">
                  <c:v>7.7699999809265137</c:v>
                </c:pt>
                <c:pt idx="152">
                  <c:v>7.7450008392333984</c:v>
                </c:pt>
                <c:pt idx="153">
                  <c:v>7.6950011253356934</c:v>
                </c:pt>
                <c:pt idx="154">
                  <c:v>7.5688891410827637</c:v>
                </c:pt>
                <c:pt idx="155">
                  <c:v>7.5438880920410156</c:v>
                </c:pt>
                <c:pt idx="156">
                  <c:v>7.418889045715332</c:v>
                </c:pt>
                <c:pt idx="157">
                  <c:v>7.3677783012390137</c:v>
                </c:pt>
                <c:pt idx="158">
                  <c:v>7.0411109924316406</c:v>
                </c:pt>
                <c:pt idx="159">
                  <c:v>7.0149993896484375</c:v>
                </c:pt>
                <c:pt idx="160">
                  <c:v>6.9900002479553223</c:v>
                </c:pt>
                <c:pt idx="161">
                  <c:v>6.9649991989135742</c:v>
                </c:pt>
                <c:pt idx="162">
                  <c:v>6.8888897895812988</c:v>
                </c:pt>
                <c:pt idx="163">
                  <c:v>6.7877769470214844</c:v>
                </c:pt>
                <c:pt idx="164">
                  <c:v>6.7627778053283691</c:v>
                </c:pt>
                <c:pt idx="165">
                  <c:v>6.7122225761413574</c:v>
                </c:pt>
                <c:pt idx="166">
                  <c:v>6.5599994659423828</c:v>
                </c:pt>
                <c:pt idx="167">
                  <c:v>6.3822216987609863</c:v>
                </c:pt>
                <c:pt idx="168">
                  <c:v>6.331110954284668</c:v>
                </c:pt>
                <c:pt idx="169">
                  <c:v>5.9238877296447754</c:v>
                </c:pt>
                <c:pt idx="170">
                  <c:v>5.8472232818603516</c:v>
                </c:pt>
                <c:pt idx="171">
                  <c:v>5.7188882827758789</c:v>
                </c:pt>
                <c:pt idx="172">
                  <c:v>5.5911107063293457</c:v>
                </c:pt>
                <c:pt idx="173">
                  <c:v>5.4622225761413574</c:v>
                </c:pt>
                <c:pt idx="174">
                  <c:v>5.4372215270996094</c:v>
                </c:pt>
                <c:pt idx="175">
                  <c:v>5.4369997978210449</c:v>
                </c:pt>
                <c:pt idx="176">
                  <c:v>5.3850002288818359</c:v>
                </c:pt>
                <c:pt idx="177">
                  <c:v>5.2311115264892578</c:v>
                </c:pt>
                <c:pt idx="178">
                  <c:v>4.7661104202270508</c:v>
                </c:pt>
                <c:pt idx="179">
                  <c:v>4.6100001335144043</c:v>
                </c:pt>
                <c:pt idx="180">
                  <c:v>4.5322227478027344</c:v>
                </c:pt>
                <c:pt idx="181">
                  <c:v>3.3272213935852051</c:v>
                </c:pt>
                <c:pt idx="182">
                  <c:v>2.7699999809265137</c:v>
                </c:pt>
                <c:pt idx="183">
                  <c:v>2.7172214984893799</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Polly Canyon Creek (PO-01) 2019 Stream Temperature Correlation</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dispRSqr val="1"/>
            <c:dispEq val="1"/>
            <c:trendlineLbl>
              <c:layout>
                <c:manualLayout>
                  <c:x val="-0.36071465256154994"/>
                  <c:y val="0.10022652059796873"/>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xVal>
            <c:numRef>
              <c:f>'Air Temp Correlation'!$F$19:$F$247</c:f>
              <c:numCache>
                <c:formatCode>0.00</c:formatCode>
                <c:ptCount val="229"/>
                <c:pt idx="0">
                  <c:v>8.0650739669799805</c:v>
                </c:pt>
                <c:pt idx="1">
                  <c:v>5.6629719734191895</c:v>
                </c:pt>
                <c:pt idx="2">
                  <c:v>2.2926592826843262</c:v>
                </c:pt>
                <c:pt idx="3">
                  <c:v>5.1454863548278809</c:v>
                </c:pt>
                <c:pt idx="4">
                  <c:v>6.1105408668518066</c:v>
                </c:pt>
                <c:pt idx="5">
                  <c:v>3.7647027969360352</c:v>
                </c:pt>
                <c:pt idx="6">
                  <c:v>2.9877285957336426</c:v>
                </c:pt>
                <c:pt idx="7">
                  <c:v>2.0376324653625488</c:v>
                </c:pt>
                <c:pt idx="8">
                  <c:v>3.1188538074493408</c:v>
                </c:pt>
                <c:pt idx="9">
                  <c:v>4.4613165855407715</c:v>
                </c:pt>
                <c:pt idx="10">
                  <c:v>2.1933917999267578</c:v>
                </c:pt>
                <c:pt idx="11">
                  <c:v>2.8655860424041748</c:v>
                </c:pt>
                <c:pt idx="12">
                  <c:v>4.114830493927002</c:v>
                </c:pt>
                <c:pt idx="13">
                  <c:v>6.0765972137451172</c:v>
                </c:pt>
                <c:pt idx="14">
                  <c:v>8.3221578598022461</c:v>
                </c:pt>
                <c:pt idx="15">
                  <c:v>11.41291618347168</c:v>
                </c:pt>
                <c:pt idx="16">
                  <c:v>6.761103630065918</c:v>
                </c:pt>
                <c:pt idx="17">
                  <c:v>5.7367386817932129</c:v>
                </c:pt>
                <c:pt idx="18">
                  <c:v>7.6103701591491699</c:v>
                </c:pt>
                <c:pt idx="19">
                  <c:v>10.496101379394531</c:v>
                </c:pt>
                <c:pt idx="20">
                  <c:v>6.9719381332397461</c:v>
                </c:pt>
                <c:pt idx="21">
                  <c:v>6.7375898361206055</c:v>
                </c:pt>
                <c:pt idx="22">
                  <c:v>6.0947961807250977</c:v>
                </c:pt>
                <c:pt idx="23">
                  <c:v>3.8704814910888672</c:v>
                </c:pt>
                <c:pt idx="24">
                  <c:v>1.4144582748413086</c:v>
                </c:pt>
                <c:pt idx="25">
                  <c:v>1.9631601572036743</c:v>
                </c:pt>
                <c:pt idx="26">
                  <c:v>2.1905899047851563</c:v>
                </c:pt>
                <c:pt idx="27">
                  <c:v>4.9643120765686035</c:v>
                </c:pt>
                <c:pt idx="28">
                  <c:v>5.230626106262207</c:v>
                </c:pt>
                <c:pt idx="29">
                  <c:v>6.7944655418395996</c:v>
                </c:pt>
                <c:pt idx="30">
                  <c:v>9.156036376953125</c:v>
                </c:pt>
                <c:pt idx="31">
                  <c:v>10.414546966552734</c:v>
                </c:pt>
                <c:pt idx="32">
                  <c:v>10.117429733276367</c:v>
                </c:pt>
                <c:pt idx="33">
                  <c:v>11.323893547058105</c:v>
                </c:pt>
                <c:pt idx="34">
                  <c:v>10.322759628295898</c:v>
                </c:pt>
                <c:pt idx="35">
                  <c:v>9.4680290222167969</c:v>
                </c:pt>
                <c:pt idx="36">
                  <c:v>10.615304946899414</c:v>
                </c:pt>
                <c:pt idx="37">
                  <c:v>12.862791061401367</c:v>
                </c:pt>
                <c:pt idx="38">
                  <c:v>13.861227035522461</c:v>
                </c:pt>
                <c:pt idx="39">
                  <c:v>12.842082977294922</c:v>
                </c:pt>
                <c:pt idx="40">
                  <c:v>11.612777709960938</c:v>
                </c:pt>
                <c:pt idx="41">
                  <c:v>11.386250495910645</c:v>
                </c:pt>
                <c:pt idx="42">
                  <c:v>10.485285758972168</c:v>
                </c:pt>
                <c:pt idx="43">
                  <c:v>7.1280288696289063</c:v>
                </c:pt>
                <c:pt idx="44">
                  <c:v>7.9181571006774902</c:v>
                </c:pt>
                <c:pt idx="45">
                  <c:v>9.5684814453125</c:v>
                </c:pt>
                <c:pt idx="46">
                  <c:v>8.6822671890258789</c:v>
                </c:pt>
                <c:pt idx="47">
                  <c:v>6.201967716217041</c:v>
                </c:pt>
                <c:pt idx="48">
                  <c:v>9.0442962646484375</c:v>
                </c:pt>
                <c:pt idx="49">
                  <c:v>11.228888511657715</c:v>
                </c:pt>
                <c:pt idx="50">
                  <c:v>8.6808376312255859</c:v>
                </c:pt>
                <c:pt idx="51">
                  <c:v>8.8106851577758789</c:v>
                </c:pt>
                <c:pt idx="52">
                  <c:v>9.7618894577026367</c:v>
                </c:pt>
                <c:pt idx="53">
                  <c:v>9.9055919647216797</c:v>
                </c:pt>
                <c:pt idx="54">
                  <c:v>11.825161933898926</c:v>
                </c:pt>
                <c:pt idx="55">
                  <c:v>13.363500595092773</c:v>
                </c:pt>
                <c:pt idx="56">
                  <c:v>14.688586235046387</c:v>
                </c:pt>
                <c:pt idx="57">
                  <c:v>15.212814331054688</c:v>
                </c:pt>
                <c:pt idx="58">
                  <c:v>15.583333015441895</c:v>
                </c:pt>
                <c:pt idx="59">
                  <c:v>16.395870208740234</c:v>
                </c:pt>
                <c:pt idx="60">
                  <c:v>14.672329902648926</c:v>
                </c:pt>
                <c:pt idx="61">
                  <c:v>12.258838653564453</c:v>
                </c:pt>
                <c:pt idx="62">
                  <c:v>14.19510555267334</c:v>
                </c:pt>
                <c:pt idx="63">
                  <c:v>8.4429292678833008</c:v>
                </c:pt>
                <c:pt idx="64">
                  <c:v>5.1280593872070313</c:v>
                </c:pt>
                <c:pt idx="65">
                  <c:v>6.9433331489562988</c:v>
                </c:pt>
                <c:pt idx="66">
                  <c:v>10.244196891784668</c:v>
                </c:pt>
                <c:pt idx="67">
                  <c:v>13.496189117431641</c:v>
                </c:pt>
                <c:pt idx="68">
                  <c:v>14.598625183105469</c:v>
                </c:pt>
                <c:pt idx="69">
                  <c:v>16.126068115234375</c:v>
                </c:pt>
                <c:pt idx="70">
                  <c:v>17.314437866210938</c:v>
                </c:pt>
                <c:pt idx="71">
                  <c:v>15.107866287231445</c:v>
                </c:pt>
                <c:pt idx="72">
                  <c:v>14.20067024230957</c:v>
                </c:pt>
                <c:pt idx="73">
                  <c:v>15.892847061157227</c:v>
                </c:pt>
                <c:pt idx="74">
                  <c:v>16.032670974731445</c:v>
                </c:pt>
                <c:pt idx="75">
                  <c:v>15.251626968383789</c:v>
                </c:pt>
                <c:pt idx="76">
                  <c:v>12.174040794372559</c:v>
                </c:pt>
                <c:pt idx="77">
                  <c:v>7.4071950912475586</c:v>
                </c:pt>
                <c:pt idx="78">
                  <c:v>7.4772205352783203</c:v>
                </c:pt>
                <c:pt idx="79">
                  <c:v>11.501818656921387</c:v>
                </c:pt>
                <c:pt idx="80">
                  <c:v>11.484831809997559</c:v>
                </c:pt>
                <c:pt idx="81">
                  <c:v>10.747481346130371</c:v>
                </c:pt>
                <c:pt idx="82">
                  <c:v>11.62796688079834</c:v>
                </c:pt>
                <c:pt idx="83">
                  <c:v>11.564736366271973</c:v>
                </c:pt>
                <c:pt idx="84">
                  <c:v>9.6723203659057617</c:v>
                </c:pt>
                <c:pt idx="85">
                  <c:v>10.640412330627441</c:v>
                </c:pt>
                <c:pt idx="86">
                  <c:v>12.149579048156738</c:v>
                </c:pt>
                <c:pt idx="87">
                  <c:v>14.54108715057373</c:v>
                </c:pt>
                <c:pt idx="88">
                  <c:v>15.545291900634766</c:v>
                </c:pt>
                <c:pt idx="89">
                  <c:v>12.758787155151367</c:v>
                </c:pt>
                <c:pt idx="90">
                  <c:v>11.807934761047363</c:v>
                </c:pt>
                <c:pt idx="91">
                  <c:v>13.785069465637207</c:v>
                </c:pt>
                <c:pt idx="92">
                  <c:v>15.926250457763672</c:v>
                </c:pt>
                <c:pt idx="93">
                  <c:v>15.135575294494629</c:v>
                </c:pt>
                <c:pt idx="94">
                  <c:v>13.332921028137207</c:v>
                </c:pt>
                <c:pt idx="95">
                  <c:v>13.656942367553711</c:v>
                </c:pt>
                <c:pt idx="96">
                  <c:v>15.525815010070801</c:v>
                </c:pt>
                <c:pt idx="97">
                  <c:v>18.12322998046875</c:v>
                </c:pt>
                <c:pt idx="98">
                  <c:v>17.698127746582031</c:v>
                </c:pt>
                <c:pt idx="99">
                  <c:v>17.340351104736328</c:v>
                </c:pt>
                <c:pt idx="100">
                  <c:v>16.427892684936523</c:v>
                </c:pt>
                <c:pt idx="101">
                  <c:v>15.916519165039063</c:v>
                </c:pt>
                <c:pt idx="102">
                  <c:v>15.61586856842041</c:v>
                </c:pt>
                <c:pt idx="103">
                  <c:v>15.299381256103516</c:v>
                </c:pt>
                <c:pt idx="104">
                  <c:v>15.677824974060059</c:v>
                </c:pt>
                <c:pt idx="105">
                  <c:v>15.477813720703125</c:v>
                </c:pt>
                <c:pt idx="106">
                  <c:v>11.404523849487305</c:v>
                </c:pt>
                <c:pt idx="107">
                  <c:v>12.594378471374512</c:v>
                </c:pt>
                <c:pt idx="108">
                  <c:v>15.708319664001465</c:v>
                </c:pt>
                <c:pt idx="109">
                  <c:v>20.184934616088867</c:v>
                </c:pt>
                <c:pt idx="110">
                  <c:v>20.443626403808594</c:v>
                </c:pt>
                <c:pt idx="111">
                  <c:v>15.289448738098145</c:v>
                </c:pt>
                <c:pt idx="112">
                  <c:v>15.07025146484375</c:v>
                </c:pt>
                <c:pt idx="113">
                  <c:v>18.5362548828125</c:v>
                </c:pt>
                <c:pt idx="114">
                  <c:v>18.525285720825195</c:v>
                </c:pt>
                <c:pt idx="115">
                  <c:v>15.655124664306641</c:v>
                </c:pt>
                <c:pt idx="116">
                  <c:v>17.17469596862793</c:v>
                </c:pt>
                <c:pt idx="117">
                  <c:v>17.929525375366211</c:v>
                </c:pt>
                <c:pt idx="118">
                  <c:v>17.995824813842773</c:v>
                </c:pt>
                <c:pt idx="119">
                  <c:v>18.88829231262207</c:v>
                </c:pt>
                <c:pt idx="120">
                  <c:v>19.545841217041016</c:v>
                </c:pt>
                <c:pt idx="121">
                  <c:v>17.693086624145508</c:v>
                </c:pt>
                <c:pt idx="122">
                  <c:v>19.403877258300781</c:v>
                </c:pt>
                <c:pt idx="123">
                  <c:v>20.205083847045898</c:v>
                </c:pt>
                <c:pt idx="124">
                  <c:v>21.942697525024414</c:v>
                </c:pt>
                <c:pt idx="125">
                  <c:v>23.392230987548828</c:v>
                </c:pt>
                <c:pt idx="126">
                  <c:v>21.714752197265625</c:v>
                </c:pt>
                <c:pt idx="127">
                  <c:v>16.979274749755859</c:v>
                </c:pt>
                <c:pt idx="128">
                  <c:v>16.089273452758789</c:v>
                </c:pt>
                <c:pt idx="129">
                  <c:v>12.274604797363281</c:v>
                </c:pt>
                <c:pt idx="130">
                  <c:v>13.283958435058594</c:v>
                </c:pt>
                <c:pt idx="131">
                  <c:v>15.54036808013916</c:v>
                </c:pt>
                <c:pt idx="132">
                  <c:v>17.48084831237793</c:v>
                </c:pt>
                <c:pt idx="133">
                  <c:v>17.597900390625</c:v>
                </c:pt>
                <c:pt idx="134">
                  <c:v>15.997947692871094</c:v>
                </c:pt>
                <c:pt idx="135">
                  <c:v>14.873665809631348</c:v>
                </c:pt>
                <c:pt idx="136">
                  <c:v>16.07963752746582</c:v>
                </c:pt>
                <c:pt idx="137">
                  <c:v>17.263076782226563</c:v>
                </c:pt>
                <c:pt idx="138">
                  <c:v>19.158206939697266</c:v>
                </c:pt>
                <c:pt idx="139">
                  <c:v>19.502445220947266</c:v>
                </c:pt>
                <c:pt idx="140">
                  <c:v>14.903489112854004</c:v>
                </c:pt>
                <c:pt idx="141">
                  <c:v>15.973572731018066</c:v>
                </c:pt>
                <c:pt idx="142">
                  <c:v>17.780088424682617</c:v>
                </c:pt>
                <c:pt idx="143">
                  <c:v>14.307963371276855</c:v>
                </c:pt>
                <c:pt idx="144">
                  <c:v>13.605833053588867</c:v>
                </c:pt>
                <c:pt idx="145">
                  <c:v>14.913287162780762</c:v>
                </c:pt>
                <c:pt idx="146">
                  <c:v>17.866388320922852</c:v>
                </c:pt>
                <c:pt idx="147">
                  <c:v>17.214534759521484</c:v>
                </c:pt>
                <c:pt idx="148">
                  <c:v>17.949396133422852</c:v>
                </c:pt>
                <c:pt idx="149">
                  <c:v>19.387331008911133</c:v>
                </c:pt>
                <c:pt idx="150">
                  <c:v>18.127904891967773</c:v>
                </c:pt>
                <c:pt idx="151">
                  <c:v>16.306888580322266</c:v>
                </c:pt>
                <c:pt idx="152">
                  <c:v>18.605611801147461</c:v>
                </c:pt>
                <c:pt idx="153">
                  <c:v>16.228374481201172</c:v>
                </c:pt>
                <c:pt idx="154">
                  <c:v>18.192380905151367</c:v>
                </c:pt>
                <c:pt idx="155">
                  <c:v>16.530254364013672</c:v>
                </c:pt>
                <c:pt idx="156">
                  <c:v>16.530477523803711</c:v>
                </c:pt>
                <c:pt idx="157">
                  <c:v>12.750604629516602</c:v>
                </c:pt>
                <c:pt idx="158">
                  <c:v>10.735038757324219</c:v>
                </c:pt>
                <c:pt idx="159">
                  <c:v>9.7327871322631836</c:v>
                </c:pt>
                <c:pt idx="160">
                  <c:v>11.179434776306152</c:v>
                </c:pt>
                <c:pt idx="161">
                  <c:v>12.738717079162598</c:v>
                </c:pt>
                <c:pt idx="162">
                  <c:v>14.384461402893066</c:v>
                </c:pt>
                <c:pt idx="163">
                  <c:v>13.923186302185059</c:v>
                </c:pt>
                <c:pt idx="164">
                  <c:v>14.29493522644043</c:v>
                </c:pt>
                <c:pt idx="165">
                  <c:v>9.8723106384277344</c:v>
                </c:pt>
                <c:pt idx="166">
                  <c:v>10.580670356750488</c:v>
                </c:pt>
                <c:pt idx="167">
                  <c:v>10.145793914794922</c:v>
                </c:pt>
                <c:pt idx="168">
                  <c:v>8.3324995040893555</c:v>
                </c:pt>
                <c:pt idx="169">
                  <c:v>9.063258171081543</c:v>
                </c:pt>
                <c:pt idx="170">
                  <c:v>10.277925491333008</c:v>
                </c:pt>
                <c:pt idx="171">
                  <c:v>11.468500137329102</c:v>
                </c:pt>
                <c:pt idx="172">
                  <c:v>10.966638565063477</c:v>
                </c:pt>
                <c:pt idx="173">
                  <c:v>12.417499542236328</c:v>
                </c:pt>
                <c:pt idx="174">
                  <c:v>8.5714025497436523</c:v>
                </c:pt>
                <c:pt idx="175">
                  <c:v>10.339452743530273</c:v>
                </c:pt>
                <c:pt idx="176">
                  <c:v>8.5337533950805664</c:v>
                </c:pt>
                <c:pt idx="177">
                  <c:v>2.5423629283905029</c:v>
                </c:pt>
                <c:pt idx="178">
                  <c:v>-0.195250004529953</c:v>
                </c:pt>
                <c:pt idx="179">
                  <c:v>0.6904444694519043</c:v>
                </c:pt>
                <c:pt idx="180">
                  <c:v>1.6595555543899536</c:v>
                </c:pt>
                <c:pt idx="181">
                  <c:v>1.1345444917678833</c:v>
                </c:pt>
                <c:pt idx="182">
                  <c:v>5.3954906463623047</c:v>
                </c:pt>
                <c:pt idx="183">
                  <c:v>4.509270191192627</c:v>
                </c:pt>
                <c:pt idx="184">
                  <c:v>5.170076847076416</c:v>
                </c:pt>
                <c:pt idx="185">
                  <c:v>3.9435064792633057</c:v>
                </c:pt>
                <c:pt idx="186">
                  <c:v>7.3738751411437988</c:v>
                </c:pt>
                <c:pt idx="187">
                  <c:v>5.7199444770812988</c:v>
                </c:pt>
                <c:pt idx="188">
                  <c:v>-2.0649018287658691</c:v>
                </c:pt>
                <c:pt idx="189">
                  <c:v>-5.0331954956054688</c:v>
                </c:pt>
                <c:pt idx="190">
                  <c:v>-2.2764861583709717</c:v>
                </c:pt>
                <c:pt idx="191">
                  <c:v>-0.80566668510437012</c:v>
                </c:pt>
                <c:pt idx="192">
                  <c:v>1.6706045866012573</c:v>
                </c:pt>
                <c:pt idx="193">
                  <c:v>2.0979647636413574</c:v>
                </c:pt>
                <c:pt idx="194">
                  <c:v>12.137625694274902</c:v>
                </c:pt>
              </c:numCache>
            </c:numRef>
          </c:xVal>
          <c:yVal>
            <c:numRef>
              <c:f>'Air Temp Correlation'!$G$19:$G$247</c:f>
              <c:numCache>
                <c:formatCode>0.000</c:formatCode>
                <c:ptCount val="229"/>
                <c:pt idx="0">
                  <c:v>6.8819746971130371</c:v>
                </c:pt>
                <c:pt idx="1">
                  <c:v>4.964841365814209</c:v>
                </c:pt>
                <c:pt idx="2">
                  <c:v>4.4251484870910645</c:v>
                </c:pt>
                <c:pt idx="3">
                  <c:v>5.0241384506225586</c:v>
                </c:pt>
                <c:pt idx="4">
                  <c:v>5.2386007308959961</c:v>
                </c:pt>
                <c:pt idx="5">
                  <c:v>4.9733691215515137</c:v>
                </c:pt>
                <c:pt idx="6">
                  <c:v>4.8795380592346191</c:v>
                </c:pt>
                <c:pt idx="7">
                  <c:v>4.6463394165039063</c:v>
                </c:pt>
                <c:pt idx="8">
                  <c:v>4.8558216094970703</c:v>
                </c:pt>
                <c:pt idx="9">
                  <c:v>5.1060061454772949</c:v>
                </c:pt>
                <c:pt idx="10">
                  <c:v>4.7969799041748047</c:v>
                </c:pt>
                <c:pt idx="11">
                  <c:v>4.8346691131591797</c:v>
                </c:pt>
                <c:pt idx="12">
                  <c:v>5.1402006149291992</c:v>
                </c:pt>
                <c:pt idx="13">
                  <c:v>5.4813213348388672</c:v>
                </c:pt>
                <c:pt idx="14">
                  <c:v>6.0234875679016113</c:v>
                </c:pt>
                <c:pt idx="15">
                  <c:v>6.8004670143127441</c:v>
                </c:pt>
                <c:pt idx="16">
                  <c:v>6.3785915374755859</c:v>
                </c:pt>
                <c:pt idx="17">
                  <c:v>6.2086505889892578</c:v>
                </c:pt>
                <c:pt idx="18">
                  <c:v>6.3854026794433594</c:v>
                </c:pt>
                <c:pt idx="19">
                  <c:v>6.9673285484313965</c:v>
                </c:pt>
                <c:pt idx="20">
                  <c:v>6.6163721084594727</c:v>
                </c:pt>
                <c:pt idx="21">
                  <c:v>6.2904295921325684</c:v>
                </c:pt>
                <c:pt idx="22">
                  <c:v>6.2058577537536621</c:v>
                </c:pt>
                <c:pt idx="23">
                  <c:v>5.4899234771728516</c:v>
                </c:pt>
                <c:pt idx="24">
                  <c:v>4.8876996040344238</c:v>
                </c:pt>
                <c:pt idx="25">
                  <c:v>4.8777980804443359</c:v>
                </c:pt>
                <c:pt idx="26">
                  <c:v>4.8931903839111328</c:v>
                </c:pt>
                <c:pt idx="27">
                  <c:v>5.1329059600830078</c:v>
                </c:pt>
                <c:pt idx="28">
                  <c:v>5.4613513946533203</c:v>
                </c:pt>
                <c:pt idx="29">
                  <c:v>5.9276494979858398</c:v>
                </c:pt>
                <c:pt idx="30">
                  <c:v>6.6636867523193359</c:v>
                </c:pt>
                <c:pt idx="31">
                  <c:v>7.3805704116821289</c:v>
                </c:pt>
                <c:pt idx="32">
                  <c:v>7.2476024627685547</c:v>
                </c:pt>
                <c:pt idx="33">
                  <c:v>7.8207249641418457</c:v>
                </c:pt>
                <c:pt idx="34">
                  <c:v>7.8498311042785645</c:v>
                </c:pt>
                <c:pt idx="35">
                  <c:v>7.3638958930969238</c:v>
                </c:pt>
                <c:pt idx="36">
                  <c:v>7.5195250511169434</c:v>
                </c:pt>
                <c:pt idx="37">
                  <c:v>8.5155363082885742</c:v>
                </c:pt>
                <c:pt idx="38">
                  <c:v>9.2919769287109375</c:v>
                </c:pt>
                <c:pt idx="39">
                  <c:v>9.3763771057128906</c:v>
                </c:pt>
                <c:pt idx="40">
                  <c:v>9.3100509643554688</c:v>
                </c:pt>
                <c:pt idx="41">
                  <c:v>10.437753677368164</c:v>
                </c:pt>
                <c:pt idx="42">
                  <c:v>10.038140296936035</c:v>
                </c:pt>
                <c:pt idx="43">
                  <c:v>8.509760856628418</c:v>
                </c:pt>
                <c:pt idx="44">
                  <c:v>8.5205802917480469</c:v>
                </c:pt>
                <c:pt idx="45">
                  <c:v>8.6732902526855469</c:v>
                </c:pt>
                <c:pt idx="46">
                  <c:v>8.2297477722167969</c:v>
                </c:pt>
                <c:pt idx="47">
                  <c:v>7.5733246803283691</c:v>
                </c:pt>
                <c:pt idx="48">
                  <c:v>8.3888664245605469</c:v>
                </c:pt>
                <c:pt idx="49">
                  <c:v>8.6213235855102539</c:v>
                </c:pt>
                <c:pt idx="50">
                  <c:v>8.8583269119262695</c:v>
                </c:pt>
                <c:pt idx="51">
                  <c:v>9.0219326019287109</c:v>
                </c:pt>
                <c:pt idx="52">
                  <c:v>9.4127950668334961</c:v>
                </c:pt>
                <c:pt idx="53">
                  <c:v>9.2758455276489258</c:v>
                </c:pt>
                <c:pt idx="54">
                  <c:v>9.6396617889404297</c:v>
                </c:pt>
                <c:pt idx="55">
                  <c:v>10.397281646728516</c:v>
                </c:pt>
                <c:pt idx="56">
                  <c:v>11.820693969726563</c:v>
                </c:pt>
                <c:pt idx="57">
                  <c:v>12.178590774536133</c:v>
                </c:pt>
                <c:pt idx="58">
                  <c:v>12.51290225982666</c:v>
                </c:pt>
                <c:pt idx="59">
                  <c:v>12.683280944824219</c:v>
                </c:pt>
                <c:pt idx="60">
                  <c:v>11.954425811767578</c:v>
                </c:pt>
                <c:pt idx="61">
                  <c:v>10.20233154296875</c:v>
                </c:pt>
                <c:pt idx="62">
                  <c:v>10.98863410949707</c:v>
                </c:pt>
                <c:pt idx="63">
                  <c:v>10.253376007080078</c:v>
                </c:pt>
                <c:pt idx="64">
                  <c:v>7.6546840667724609</c:v>
                </c:pt>
                <c:pt idx="65">
                  <c:v>7.8869056701660156</c:v>
                </c:pt>
                <c:pt idx="66">
                  <c:v>8.4140567779541016</c:v>
                </c:pt>
                <c:pt idx="67">
                  <c:v>10.411436080932617</c:v>
                </c:pt>
                <c:pt idx="68">
                  <c:v>11.022177696228027</c:v>
                </c:pt>
                <c:pt idx="69">
                  <c:v>12.152569770812988</c:v>
                </c:pt>
                <c:pt idx="70">
                  <c:v>13.75815486907959</c:v>
                </c:pt>
                <c:pt idx="71">
                  <c:v>12.411972045898438</c:v>
                </c:pt>
                <c:pt idx="72">
                  <c:v>11.321578979492188</c:v>
                </c:pt>
                <c:pt idx="73">
                  <c:v>12.098621368408203</c:v>
                </c:pt>
                <c:pt idx="74">
                  <c:v>12.57088565826416</c:v>
                </c:pt>
                <c:pt idx="75">
                  <c:v>12.303447723388672</c:v>
                </c:pt>
                <c:pt idx="76">
                  <c:v>10.910360336303711</c:v>
                </c:pt>
                <c:pt idx="77">
                  <c:v>9.6258077621459961</c:v>
                </c:pt>
                <c:pt idx="78">
                  <c:v>9.453913688659668</c:v>
                </c:pt>
                <c:pt idx="79">
                  <c:v>10.35893726348877</c:v>
                </c:pt>
                <c:pt idx="80">
                  <c:v>10.792886734008789</c:v>
                </c:pt>
                <c:pt idx="81">
                  <c:v>9.7667779922485352</c:v>
                </c:pt>
                <c:pt idx="82">
                  <c:v>10.312273025512695</c:v>
                </c:pt>
                <c:pt idx="83">
                  <c:v>10.559451103210449</c:v>
                </c:pt>
                <c:pt idx="84">
                  <c:v>10.382830619812012</c:v>
                </c:pt>
                <c:pt idx="85">
                  <c:v>10.182047843933105</c:v>
                </c:pt>
                <c:pt idx="86">
                  <c:v>10.581453323364258</c:v>
                </c:pt>
                <c:pt idx="87">
                  <c:v>11.121006011962891</c:v>
                </c:pt>
                <c:pt idx="88">
                  <c:v>11.849483489990234</c:v>
                </c:pt>
                <c:pt idx="89">
                  <c:v>11.779906272888184</c:v>
                </c:pt>
                <c:pt idx="90">
                  <c:v>10.793904304504395</c:v>
                </c:pt>
                <c:pt idx="91">
                  <c:v>11.270474433898926</c:v>
                </c:pt>
                <c:pt idx="92">
                  <c:v>12.089784622192383</c:v>
                </c:pt>
                <c:pt idx="93">
                  <c:v>12.174549102783203</c:v>
                </c:pt>
                <c:pt idx="94">
                  <c:v>11.532561302185059</c:v>
                </c:pt>
                <c:pt idx="95">
                  <c:v>11.608916282653809</c:v>
                </c:pt>
                <c:pt idx="96">
                  <c:v>12.130302429199219</c:v>
                </c:pt>
                <c:pt idx="97">
                  <c:v>13.972542762756348</c:v>
                </c:pt>
                <c:pt idx="98">
                  <c:v>13.989578247070313</c:v>
                </c:pt>
                <c:pt idx="99">
                  <c:v>13.571245193481445</c:v>
                </c:pt>
                <c:pt idx="100">
                  <c:v>13.579828262329102</c:v>
                </c:pt>
                <c:pt idx="101">
                  <c:v>12.995868682861328</c:v>
                </c:pt>
                <c:pt idx="102">
                  <c:v>12.62620735168457</c:v>
                </c:pt>
                <c:pt idx="103">
                  <c:v>12.928454399108887</c:v>
                </c:pt>
                <c:pt idx="104">
                  <c:v>13.047360420227051</c:v>
                </c:pt>
                <c:pt idx="105">
                  <c:v>12.402581214904785</c:v>
                </c:pt>
                <c:pt idx="106">
                  <c:v>10.565712928771973</c:v>
                </c:pt>
                <c:pt idx="107">
                  <c:v>10.315530776977539</c:v>
                </c:pt>
                <c:pt idx="108">
                  <c:v>11.176723480224609</c:v>
                </c:pt>
                <c:pt idx="109">
                  <c:v>13.73914909362793</c:v>
                </c:pt>
                <c:pt idx="110">
                  <c:v>14.497708320617676</c:v>
                </c:pt>
                <c:pt idx="111">
                  <c:v>12.724874496459961</c:v>
                </c:pt>
                <c:pt idx="112">
                  <c:v>11.387935638427734</c:v>
                </c:pt>
                <c:pt idx="113">
                  <c:v>12.823986053466797</c:v>
                </c:pt>
                <c:pt idx="114">
                  <c:v>13.468659400939941</c:v>
                </c:pt>
                <c:pt idx="115">
                  <c:v>12.421633720397949</c:v>
                </c:pt>
                <c:pt idx="116">
                  <c:v>12.442805290222168</c:v>
                </c:pt>
                <c:pt idx="117">
                  <c:v>13.06151294708252</c:v>
                </c:pt>
                <c:pt idx="118">
                  <c:v>12.972278594970703</c:v>
                </c:pt>
                <c:pt idx="119">
                  <c:v>13.385408401489258</c:v>
                </c:pt>
                <c:pt idx="120">
                  <c:v>14.013606071472168</c:v>
                </c:pt>
                <c:pt idx="121">
                  <c:v>13.876358032226563</c:v>
                </c:pt>
                <c:pt idx="122">
                  <c:v>14.060090065002441</c:v>
                </c:pt>
                <c:pt idx="123">
                  <c:v>14.137145042419434</c:v>
                </c:pt>
                <c:pt idx="124">
                  <c:v>15.014514923095703</c:v>
                </c:pt>
                <c:pt idx="125">
                  <c:v>15.949609756469727</c:v>
                </c:pt>
                <c:pt idx="126">
                  <c:v>16.195121765136719</c:v>
                </c:pt>
                <c:pt idx="127">
                  <c:v>16.221691131591797</c:v>
                </c:pt>
                <c:pt idx="128">
                  <c:v>15.083456993103027</c:v>
                </c:pt>
                <c:pt idx="129">
                  <c:v>13.840819358825684</c:v>
                </c:pt>
                <c:pt idx="130">
                  <c:v>12.750271797180176</c:v>
                </c:pt>
                <c:pt idx="131">
                  <c:v>12.932323455810547</c:v>
                </c:pt>
                <c:pt idx="132">
                  <c:v>13.346157073974609</c:v>
                </c:pt>
                <c:pt idx="133">
                  <c:v>13.924348831176758</c:v>
                </c:pt>
                <c:pt idx="134">
                  <c:v>13.351523399353027</c:v>
                </c:pt>
                <c:pt idx="135">
                  <c:v>12.955707550048828</c:v>
                </c:pt>
                <c:pt idx="136">
                  <c:v>12.68560791015625</c:v>
                </c:pt>
                <c:pt idx="137">
                  <c:v>12.810609817504883</c:v>
                </c:pt>
                <c:pt idx="138">
                  <c:v>13.605429649353027</c:v>
                </c:pt>
                <c:pt idx="139">
                  <c:v>14.26315975189209</c:v>
                </c:pt>
                <c:pt idx="140">
                  <c:v>14.107354164123535</c:v>
                </c:pt>
                <c:pt idx="141">
                  <c:v>13.651163101196289</c:v>
                </c:pt>
                <c:pt idx="142">
                  <c:v>14.06151008605957</c:v>
                </c:pt>
                <c:pt idx="143">
                  <c:v>12.742956161499023</c:v>
                </c:pt>
                <c:pt idx="144">
                  <c:v>11.713413238525391</c:v>
                </c:pt>
                <c:pt idx="145">
                  <c:v>11.394356727600098</c:v>
                </c:pt>
                <c:pt idx="146">
                  <c:v>12.231682777404785</c:v>
                </c:pt>
                <c:pt idx="147">
                  <c:v>13.365052223205566</c:v>
                </c:pt>
                <c:pt idx="148">
                  <c:v>13.993517875671387</c:v>
                </c:pt>
                <c:pt idx="149">
                  <c:v>14.557247161865234</c:v>
                </c:pt>
                <c:pt idx="150">
                  <c:v>14.25592041015625</c:v>
                </c:pt>
                <c:pt idx="151">
                  <c:v>13.532712936401367</c:v>
                </c:pt>
                <c:pt idx="152">
                  <c:v>13.918545722961426</c:v>
                </c:pt>
                <c:pt idx="153">
                  <c:v>13.352004051208496</c:v>
                </c:pt>
                <c:pt idx="154">
                  <c:v>13.733123779296875</c:v>
                </c:pt>
                <c:pt idx="155">
                  <c:v>14.720641136169434</c:v>
                </c:pt>
                <c:pt idx="156">
                  <c:v>13.828580856323242</c:v>
                </c:pt>
                <c:pt idx="157">
                  <c:v>13.228322982788086</c:v>
                </c:pt>
                <c:pt idx="158">
                  <c:v>12.106515884399414</c:v>
                </c:pt>
                <c:pt idx="159">
                  <c:v>10.853134155273438</c:v>
                </c:pt>
                <c:pt idx="160">
                  <c:v>10.951519012451172</c:v>
                </c:pt>
                <c:pt idx="161">
                  <c:v>10.942056655883789</c:v>
                </c:pt>
                <c:pt idx="162">
                  <c:v>11.752900123596191</c:v>
                </c:pt>
                <c:pt idx="163">
                  <c:v>11.791522026062012</c:v>
                </c:pt>
                <c:pt idx="164">
                  <c:v>11.689968109130859</c:v>
                </c:pt>
                <c:pt idx="165">
                  <c:v>10.811977386474609</c:v>
                </c:pt>
                <c:pt idx="166">
                  <c:v>10.420084953308105</c:v>
                </c:pt>
                <c:pt idx="167">
                  <c:v>10.744444847106934</c:v>
                </c:pt>
                <c:pt idx="168">
                  <c:v>10.004185676574707</c:v>
                </c:pt>
                <c:pt idx="169">
                  <c:v>10.073077201843262</c:v>
                </c:pt>
                <c:pt idx="170">
                  <c:v>10.529560089111328</c:v>
                </c:pt>
                <c:pt idx="171">
                  <c:v>10.421718597412109</c:v>
                </c:pt>
                <c:pt idx="172">
                  <c:v>10.958209991455078</c:v>
                </c:pt>
                <c:pt idx="173">
                  <c:v>10.933986663818359</c:v>
                </c:pt>
                <c:pt idx="174">
                  <c:v>8.9814443588256836</c:v>
                </c:pt>
                <c:pt idx="175">
                  <c:v>9.6042146682739258</c:v>
                </c:pt>
                <c:pt idx="176">
                  <c:v>9.0311203002929688</c:v>
                </c:pt>
                <c:pt idx="177">
                  <c:v>6.4251646995544434</c:v>
                </c:pt>
                <c:pt idx="178">
                  <c:v>4.2442069053649902</c:v>
                </c:pt>
                <c:pt idx="179">
                  <c:v>4.4168767929077148</c:v>
                </c:pt>
                <c:pt idx="180">
                  <c:v>4.8717055320739746</c:v>
                </c:pt>
                <c:pt idx="181">
                  <c:v>3.7580468654632568</c:v>
                </c:pt>
                <c:pt idx="182">
                  <c:v>5.8258500099182129</c:v>
                </c:pt>
                <c:pt idx="183">
                  <c:v>5.8382649421691895</c:v>
                </c:pt>
                <c:pt idx="184">
                  <c:v>5.8090529441833496</c:v>
                </c:pt>
                <c:pt idx="185">
                  <c:v>4.6771178245544434</c:v>
                </c:pt>
                <c:pt idx="186">
                  <c:v>5.5312900543212891</c:v>
                </c:pt>
                <c:pt idx="187">
                  <c:v>6.7823238372802734</c:v>
                </c:pt>
                <c:pt idx="188">
                  <c:v>2.4880197048187256</c:v>
                </c:pt>
                <c:pt idx="189">
                  <c:v>2.6737170219421387</c:v>
                </c:pt>
                <c:pt idx="190">
                  <c:v>2.5581636428833008</c:v>
                </c:pt>
                <c:pt idx="191">
                  <c:v>2.7384164333343506</c:v>
                </c:pt>
                <c:pt idx="192">
                  <c:v>4.1463046073913574</c:v>
                </c:pt>
                <c:pt idx="193">
                  <c:v>4.854583740234375</c:v>
                </c:pt>
                <c:pt idx="194">
                  <c:v>4.8550000190734863</c:v>
                </c:pt>
              </c:numCache>
            </c:numRef>
          </c:yVal>
          <c:smooth val="0"/>
          <c:extLst>
            <c:ext xmlns:c16="http://schemas.microsoft.com/office/drawing/2014/chart" uri="{C3380CC4-5D6E-409C-BE32-E72D297353CC}">
              <c16:uniqueId val="{00000001-6C37-4C24-96EF-F1965F98DAD5}"/>
            </c:ext>
          </c:extLst>
        </c:ser>
        <c:dLbls>
          <c:showLegendKey val="0"/>
          <c:showVal val="0"/>
          <c:showCatName val="0"/>
          <c:showSerName val="0"/>
          <c:showPercent val="0"/>
          <c:showBubbleSize val="0"/>
        </c:dLbls>
        <c:axId val="414634760"/>
        <c:axId val="414631152"/>
      </c:scatterChart>
      <c:valAx>
        <c:axId val="41463476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Air Temperature °C</a:t>
                </a:r>
              </a:p>
            </c:rich>
          </c:tx>
          <c:overlay val="0"/>
          <c:spPr>
            <a:noFill/>
            <a:ln>
              <a:noFill/>
            </a:ln>
            <a:effectLst/>
          </c:spPr>
          <c:txPr>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414631152"/>
        <c:crossesAt val="0"/>
        <c:crossBetween val="midCat"/>
      </c:valAx>
      <c:valAx>
        <c:axId val="4146311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Stream 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4634760"/>
        <c:crossesAt val="0"/>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595312</xdr:colOff>
      <xdr:row>7</xdr:row>
      <xdr:rowOff>180975</xdr:rowOff>
    </xdr:from>
    <xdr:to>
      <xdr:col>22</xdr:col>
      <xdr:colOff>563880</xdr:colOff>
      <xdr:row>35</xdr:row>
      <xdr:rowOff>104775</xdr:rowOff>
    </xdr:to>
    <xdr:graphicFrame macro="">
      <xdr:nvGraphicFramePr>
        <xdr:cNvPr id="2" name="Chart 1">
          <a:extLst>
            <a:ext uri="{FF2B5EF4-FFF2-40B4-BE49-F238E27FC236}">
              <a16:creationId xmlns:a16="http://schemas.microsoft.com/office/drawing/2014/main" id="{6E18B319-984C-489B-B915-1016FF117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sheetPr codeName="Sheet2"/>
  <dimension ref="C2:BL15810"/>
  <sheetViews>
    <sheetView tabSelected="1" topLeftCell="BA7" zoomScale="85" zoomScaleNormal="85" workbookViewId="0">
      <selection activeCell="BG20" sqref="BG20"/>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J2" s="30">
        <f>+(E2-32)*0.555555555555556</f>
        <v>-17.777777777777779</v>
      </c>
      <c r="Q2" s="39"/>
      <c r="R2" s="30"/>
      <c r="S2" s="39"/>
      <c r="T2" s="30"/>
    </row>
    <row r="3" spans="3:64" ht="15" x14ac:dyDescent="0.25">
      <c r="BB3" s="3" t="s">
        <v>44</v>
      </c>
      <c r="BC3" s="37">
        <v>43205</v>
      </c>
      <c r="BD3" s="37">
        <v>43312</v>
      </c>
      <c r="BF3" s="3" t="s">
        <v>58</v>
      </c>
      <c r="BG3" s="52">
        <v>43936</v>
      </c>
      <c r="BH3" s="52">
        <v>44043</v>
      </c>
    </row>
    <row r="4" spans="3:64" ht="15" x14ac:dyDescent="0.25">
      <c r="O4" s="40" t="s">
        <v>1</v>
      </c>
      <c r="P4" s="9">
        <f>VLOOKUP(P5,N12:O199,2)</f>
        <v>43686</v>
      </c>
      <c r="Q4" s="9">
        <f>VLOOKUP(Q5,N12:O199,2)</f>
        <v>43685</v>
      </c>
      <c r="Y4" s="50" t="s">
        <v>54</v>
      </c>
      <c r="AF4" s="50" t="s">
        <v>54</v>
      </c>
      <c r="AM4" s="50" t="s">
        <v>54</v>
      </c>
      <c r="AU4" s="50" t="s">
        <v>54</v>
      </c>
      <c r="BB4" s="3" t="s">
        <v>45</v>
      </c>
      <c r="BC4" s="37">
        <v>43313</v>
      </c>
      <c r="BD4" s="37">
        <v>43388</v>
      </c>
      <c r="BF4" s="3" t="s">
        <v>59</v>
      </c>
      <c r="BG4" s="52">
        <v>44044</v>
      </c>
      <c r="BH4" s="52">
        <v>44119</v>
      </c>
    </row>
    <row r="5" spans="3:64" ht="15" x14ac:dyDescent="0.25">
      <c r="C5" s="31"/>
      <c r="D5" s="31"/>
      <c r="E5" s="31"/>
      <c r="F5" s="31"/>
      <c r="G5" s="31"/>
      <c r="H5" s="31" t="s">
        <v>27</v>
      </c>
      <c r="I5" s="31" t="s">
        <v>28</v>
      </c>
      <c r="J5" s="31" t="s">
        <v>60</v>
      </c>
      <c r="K5" s="31" t="s">
        <v>60</v>
      </c>
      <c r="L5" s="31" t="s">
        <v>60</v>
      </c>
      <c r="O5" s="40" t="s">
        <v>42</v>
      </c>
      <c r="P5" s="40">
        <f>MATCH(P6,P12:P365,)</f>
        <v>127</v>
      </c>
      <c r="Q5" s="40">
        <f>MATCH(Q6,Q12:Q365,)</f>
        <v>126</v>
      </c>
      <c r="BB5" s="3" t="s">
        <v>62</v>
      </c>
      <c r="BC5" s="37">
        <v>43273</v>
      </c>
      <c r="BD5" s="37">
        <v>43364</v>
      </c>
      <c r="BF5" s="3" t="s">
        <v>17</v>
      </c>
      <c r="BG5" s="52">
        <v>44004</v>
      </c>
      <c r="BH5" s="52">
        <v>44095</v>
      </c>
    </row>
    <row r="6" spans="3:64" ht="15" x14ac:dyDescent="0.25">
      <c r="C6" s="31"/>
      <c r="D6" s="31"/>
      <c r="E6" s="31"/>
      <c r="F6" s="31"/>
      <c r="G6" s="31"/>
      <c r="H6" s="31" t="s">
        <v>29</v>
      </c>
      <c r="I6" s="31" t="s">
        <v>28</v>
      </c>
      <c r="J6" s="31" t="s">
        <v>61</v>
      </c>
      <c r="K6" s="31" t="s">
        <v>61</v>
      </c>
      <c r="L6" s="31" t="s">
        <v>61</v>
      </c>
      <c r="O6" s="40" t="s">
        <v>43</v>
      </c>
      <c r="P6" s="41">
        <f>MAX(P12:P365)</f>
        <v>16.221691131591797</v>
      </c>
      <c r="Q6" s="41">
        <f>MAX(Q12:Q365)</f>
        <v>17.818887710571289</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46</v>
      </c>
      <c r="BC6" s="37">
        <v>43205</v>
      </c>
      <c r="BD6" s="37">
        <v>43388</v>
      </c>
      <c r="BF6" s="3" t="s">
        <v>7</v>
      </c>
      <c r="BG6" s="52">
        <v>43936</v>
      </c>
      <c r="BH6" s="52">
        <v>44119</v>
      </c>
    </row>
    <row r="7" spans="3:64" ht="15" x14ac:dyDescent="0.25">
      <c r="C7" s="31"/>
      <c r="D7" s="31"/>
      <c r="E7" s="31"/>
      <c r="F7" s="31"/>
      <c r="G7" s="31"/>
      <c r="H7" s="31" t="s">
        <v>30</v>
      </c>
      <c r="I7" s="31" t="s">
        <v>28</v>
      </c>
      <c r="J7" s="31" t="s">
        <v>51</v>
      </c>
      <c r="K7" s="31" t="s">
        <v>52</v>
      </c>
      <c r="L7" s="31" t="s">
        <v>53</v>
      </c>
      <c r="O7" s="29">
        <v>42430</v>
      </c>
      <c r="P7" s="7">
        <f>+O7</f>
        <v>42430</v>
      </c>
      <c r="X7" s="42" t="s">
        <v>47</v>
      </c>
      <c r="Y7" s="3">
        <f>COUNT(W16:W760)</f>
        <v>108</v>
      </c>
      <c r="AE7" s="42" t="s">
        <v>47</v>
      </c>
      <c r="AF7" s="3">
        <f>COUNT(AD16:AD760)</f>
        <v>76</v>
      </c>
      <c r="AL7" s="42" t="s">
        <v>47</v>
      </c>
      <c r="AM7" s="3">
        <f>COUNT(AK16:AK760)</f>
        <v>92</v>
      </c>
      <c r="AT7" s="42" t="s">
        <v>47</v>
      </c>
      <c r="AU7" s="3">
        <f>COUNT(AU16:AU760)</f>
        <v>184</v>
      </c>
      <c r="BK7" s="4">
        <v>43553</v>
      </c>
      <c r="BL7" s="5">
        <f>+BK7</f>
        <v>43553</v>
      </c>
    </row>
    <row r="8" spans="3:64" ht="15" x14ac:dyDescent="0.25">
      <c r="C8" s="31"/>
      <c r="D8" s="31"/>
      <c r="E8" s="31"/>
      <c r="F8" s="31"/>
      <c r="G8" s="31"/>
      <c r="H8" s="31" t="s">
        <v>31</v>
      </c>
      <c r="I8" s="31" t="s">
        <v>28</v>
      </c>
      <c r="J8" s="31" t="s">
        <v>28</v>
      </c>
      <c r="K8" s="31" t="s">
        <v>28</v>
      </c>
      <c r="L8" s="31" t="s">
        <v>28</v>
      </c>
      <c r="W8" s="6" t="s">
        <v>0</v>
      </c>
      <c r="AD8" s="6" t="s">
        <v>0</v>
      </c>
      <c r="AK8" s="6" t="s">
        <v>0</v>
      </c>
      <c r="AS8" s="6" t="s">
        <v>0</v>
      </c>
      <c r="BK8" s="4">
        <v>42804</v>
      </c>
      <c r="BL8" s="5">
        <f>+BK8</f>
        <v>42804</v>
      </c>
    </row>
    <row r="9" spans="3:64" ht="15" x14ac:dyDescent="0.25">
      <c r="C9" s="31"/>
      <c r="D9" s="31"/>
      <c r="E9" s="31"/>
      <c r="F9" s="31"/>
      <c r="G9" s="31"/>
      <c r="H9" s="31" t="s">
        <v>32</v>
      </c>
      <c r="I9" s="31" t="s">
        <v>28</v>
      </c>
      <c r="J9" s="31" t="s">
        <v>57</v>
      </c>
      <c r="K9" s="31" t="s">
        <v>57</v>
      </c>
      <c r="L9" s="31" t="s">
        <v>57</v>
      </c>
      <c r="O9" s="29">
        <v>42514</v>
      </c>
      <c r="W9" s="6" t="s">
        <v>24</v>
      </c>
      <c r="AD9" s="6" t="s">
        <v>24</v>
      </c>
      <c r="AK9" s="6" t="s">
        <v>17</v>
      </c>
      <c r="AS9" s="6" t="s">
        <v>7</v>
      </c>
      <c r="BC9" s="29">
        <v>42839</v>
      </c>
      <c r="BD9" s="29">
        <v>43009</v>
      </c>
      <c r="BE9" s="10">
        <f>+BD9-BC9</f>
        <v>170</v>
      </c>
      <c r="BK9" s="4">
        <v>42826</v>
      </c>
      <c r="BL9" s="5">
        <f>+BK9</f>
        <v>42826</v>
      </c>
    </row>
    <row r="10" spans="3:64" ht="15" x14ac:dyDescent="0.25">
      <c r="C10" s="31"/>
      <c r="D10" s="31"/>
      <c r="E10" s="31"/>
      <c r="F10" s="31"/>
      <c r="G10" s="31"/>
      <c r="H10" s="31" t="s">
        <v>33</v>
      </c>
      <c r="I10" s="31" t="s">
        <v>28</v>
      </c>
      <c r="J10" s="31" t="s">
        <v>50</v>
      </c>
      <c r="K10" s="31" t="s">
        <v>50</v>
      </c>
      <c r="L10" s="31" t="s">
        <v>50</v>
      </c>
      <c r="O10" s="11">
        <f>+O9</f>
        <v>42514</v>
      </c>
      <c r="W10" s="6" t="s">
        <v>23</v>
      </c>
      <c r="AD10" s="6" t="s">
        <v>22</v>
      </c>
      <c r="AK10" s="6" t="s">
        <v>25</v>
      </c>
      <c r="AS10" s="6" t="s">
        <v>26</v>
      </c>
      <c r="BK10" s="4">
        <v>43753</v>
      </c>
      <c r="BL10" s="5">
        <f>+BK10</f>
        <v>43753</v>
      </c>
    </row>
    <row r="11" spans="3:64" ht="15" x14ac:dyDescent="0.25">
      <c r="C11" s="31"/>
      <c r="D11" s="31"/>
      <c r="E11" s="31"/>
      <c r="F11" s="31"/>
      <c r="G11" s="31"/>
      <c r="H11" s="31" t="s">
        <v>35</v>
      </c>
      <c r="I11" s="31" t="s">
        <v>28</v>
      </c>
      <c r="J11" s="31" t="s">
        <v>36</v>
      </c>
      <c r="K11" s="31" t="s">
        <v>38</v>
      </c>
      <c r="L11" s="31" t="s">
        <v>38</v>
      </c>
      <c r="N11" s="3" t="s">
        <v>2</v>
      </c>
      <c r="O11" s="3" t="s">
        <v>1</v>
      </c>
      <c r="P11" s="3" t="s">
        <v>3</v>
      </c>
      <c r="Q11" s="3" t="s">
        <v>4</v>
      </c>
      <c r="R11" s="3" t="s">
        <v>5</v>
      </c>
      <c r="S11" s="3" t="s">
        <v>6</v>
      </c>
      <c r="T11" s="3" t="s">
        <v>7</v>
      </c>
      <c r="U11" s="3" t="s">
        <v>8</v>
      </c>
      <c r="V11" s="3"/>
      <c r="BC11" s="3">
        <v>9</v>
      </c>
      <c r="BD11" s="3">
        <f>+BC11*9/5+32</f>
        <v>48.2</v>
      </c>
    </row>
    <row r="12" spans="3:64" ht="15" x14ac:dyDescent="0.25">
      <c r="C12" s="27"/>
      <c r="D12" s="39"/>
      <c r="E12" s="30"/>
      <c r="F12" s="30"/>
      <c r="G12" s="30"/>
      <c r="H12" s="27">
        <v>1</v>
      </c>
      <c r="I12" s="39">
        <v>43560</v>
      </c>
      <c r="J12" s="30">
        <v>4.964841365814209</v>
      </c>
      <c r="K12" s="30">
        <v>5.8977785110473633</v>
      </c>
      <c r="L12" s="30">
        <v>4.3500008583068848</v>
      </c>
      <c r="N12" s="28">
        <v>1</v>
      </c>
      <c r="O12" s="9">
        <v>43560</v>
      </c>
      <c r="P12" s="10">
        <f>+J12</f>
        <v>4.964841365814209</v>
      </c>
      <c r="Q12" s="10">
        <f>+K12</f>
        <v>5.8977785110473633</v>
      </c>
      <c r="R12" s="10">
        <f>+L12</f>
        <v>4.3500008583068848</v>
      </c>
      <c r="S12" s="10">
        <v>13</v>
      </c>
      <c r="T12" s="10">
        <v>16</v>
      </c>
      <c r="U12" s="10">
        <v>22</v>
      </c>
      <c r="V12" s="10"/>
      <c r="W12" s="3" t="s">
        <v>55</v>
      </c>
      <c r="Y12" s="10" t="s">
        <v>48</v>
      </c>
      <c r="Z12" s="11"/>
      <c r="AA12" s="11"/>
      <c r="AB12" s="11" t="s">
        <v>49</v>
      </c>
      <c r="AC12" s="12"/>
      <c r="AD12" s="10"/>
      <c r="AE12" s="10"/>
      <c r="AF12" s="10" t="s">
        <v>48</v>
      </c>
      <c r="AG12" s="11"/>
      <c r="AH12" s="11"/>
      <c r="AI12" s="11" t="s">
        <v>49</v>
      </c>
      <c r="AJ12" s="12"/>
      <c r="AK12" s="10"/>
      <c r="AL12" s="10"/>
      <c r="AM12" s="10" t="s">
        <v>48</v>
      </c>
      <c r="AN12" s="11"/>
      <c r="AO12" s="11"/>
      <c r="AP12" s="11" t="s">
        <v>49</v>
      </c>
      <c r="AQ12" s="12"/>
      <c r="AR12" s="12"/>
      <c r="AS12" s="10"/>
      <c r="AT12" s="10" t="s">
        <v>48</v>
      </c>
      <c r="AU12" s="11"/>
      <c r="AV12" s="11"/>
      <c r="AW12" s="11" t="s">
        <v>49</v>
      </c>
      <c r="AX12" s="11"/>
      <c r="AY12" s="12"/>
      <c r="AZ12" s="12"/>
      <c r="BH12" s="3"/>
    </row>
    <row r="13" spans="3:64" ht="15" x14ac:dyDescent="0.25">
      <c r="C13" s="27"/>
      <c r="D13" s="39"/>
      <c r="E13" s="30"/>
      <c r="F13" s="30"/>
      <c r="G13" s="30"/>
      <c r="H13" s="27">
        <v>2</v>
      </c>
      <c r="I13" s="39">
        <v>43561</v>
      </c>
      <c r="J13" s="30">
        <v>4.4251484870910645</v>
      </c>
      <c r="K13" s="30">
        <v>5.0761117935180664</v>
      </c>
      <c r="L13" s="30">
        <v>3.7488894462585449</v>
      </c>
      <c r="N13" s="28">
        <v>2</v>
      </c>
      <c r="O13" s="9">
        <v>43561</v>
      </c>
      <c r="P13" s="10">
        <f t="shared" ref="P13:P76" si="0">+J13</f>
        <v>4.4251484870910645</v>
      </c>
      <c r="Q13" s="10">
        <f t="shared" ref="Q13:Q76" si="1">+K13</f>
        <v>5.0761117935180664</v>
      </c>
      <c r="R13" s="10">
        <f t="shared" ref="R13:R76" si="2">+L13</f>
        <v>3.7488894462585449</v>
      </c>
      <c r="S13" s="10">
        <v>13</v>
      </c>
      <c r="T13" s="10">
        <v>16</v>
      </c>
      <c r="U13" s="10">
        <v>22</v>
      </c>
      <c r="V13" s="10"/>
      <c r="W13" s="31" t="s">
        <v>37</v>
      </c>
      <c r="X13" s="31" t="s">
        <v>28</v>
      </c>
      <c r="Y13" s="31" t="s">
        <v>58</v>
      </c>
      <c r="Z13" s="31" t="s">
        <v>37</v>
      </c>
      <c r="AA13" s="31" t="s">
        <v>28</v>
      </c>
      <c r="AB13" s="31" t="s">
        <v>58</v>
      </c>
      <c r="AC13" s="12"/>
      <c r="AD13" s="31" t="s">
        <v>37</v>
      </c>
      <c r="AE13" s="31" t="s">
        <v>28</v>
      </c>
      <c r="AF13" s="31" t="s">
        <v>59</v>
      </c>
      <c r="AG13" s="31" t="s">
        <v>37</v>
      </c>
      <c r="AH13" s="31" t="s">
        <v>28</v>
      </c>
      <c r="AI13" s="31" t="s">
        <v>59</v>
      </c>
      <c r="AJ13" s="12"/>
      <c r="AK13" s="31" t="s">
        <v>37</v>
      </c>
      <c r="AL13" s="31" t="s">
        <v>28</v>
      </c>
      <c r="AM13" s="31" t="s">
        <v>17</v>
      </c>
      <c r="AN13" s="31" t="s">
        <v>37</v>
      </c>
      <c r="AO13" s="31" t="s">
        <v>28</v>
      </c>
      <c r="AP13" s="31" t="s">
        <v>17</v>
      </c>
      <c r="AQ13" s="12"/>
      <c r="AR13" s="31" t="s">
        <v>37</v>
      </c>
      <c r="AS13" s="31" t="s">
        <v>28</v>
      </c>
      <c r="AT13" s="31" t="s">
        <v>7</v>
      </c>
      <c r="AU13" s="31" t="s">
        <v>37</v>
      </c>
      <c r="AV13" s="31" t="s">
        <v>28</v>
      </c>
      <c r="AW13" s="31" t="s">
        <v>7</v>
      </c>
      <c r="AX13" s="11"/>
      <c r="AY13" s="12"/>
      <c r="AZ13" s="12"/>
      <c r="BA13" s="12"/>
      <c r="BB13" s="12" t="s">
        <v>41</v>
      </c>
      <c r="BC13" s="12"/>
      <c r="BD13" s="12"/>
      <c r="BE13" s="12"/>
      <c r="BF13" s="10"/>
      <c r="BH13" s="10"/>
    </row>
    <row r="14" spans="3:64" ht="15.75" thickBot="1" x14ac:dyDescent="0.3">
      <c r="C14" s="27"/>
      <c r="D14" s="39"/>
      <c r="E14" s="30"/>
      <c r="F14" s="30"/>
      <c r="G14" s="30"/>
      <c r="H14" s="27">
        <v>3</v>
      </c>
      <c r="I14" s="39">
        <v>43562</v>
      </c>
      <c r="J14" s="30">
        <v>5.0241384506225586</v>
      </c>
      <c r="K14" s="30">
        <v>5.9488887786865234</v>
      </c>
      <c r="L14" s="30">
        <v>4.4799995422363281</v>
      </c>
      <c r="N14" s="28">
        <v>3</v>
      </c>
      <c r="O14" s="9">
        <v>43562</v>
      </c>
      <c r="P14" s="10">
        <f t="shared" si="0"/>
        <v>5.0241384506225586</v>
      </c>
      <c r="Q14" s="10">
        <f t="shared" si="1"/>
        <v>5.9488887786865234</v>
      </c>
      <c r="R14" s="10">
        <f t="shared" si="2"/>
        <v>4.4799995422363281</v>
      </c>
      <c r="S14" s="10">
        <v>13</v>
      </c>
      <c r="T14" s="10">
        <v>16</v>
      </c>
      <c r="U14" s="10">
        <v>22</v>
      </c>
      <c r="V14" s="10"/>
      <c r="W14" s="31" t="s">
        <v>33</v>
      </c>
      <c r="X14" s="31" t="s">
        <v>9</v>
      </c>
      <c r="Y14" s="31" t="s">
        <v>50</v>
      </c>
      <c r="Z14" s="31" t="s">
        <v>33</v>
      </c>
      <c r="AA14" s="31" t="s">
        <v>9</v>
      </c>
      <c r="AB14" s="31" t="s">
        <v>50</v>
      </c>
      <c r="AC14" s="12"/>
      <c r="AD14" s="31" t="s">
        <v>33</v>
      </c>
      <c r="AE14" s="31" t="s">
        <v>9</v>
      </c>
      <c r="AF14" s="31" t="s">
        <v>50</v>
      </c>
      <c r="AG14" s="31" t="s">
        <v>33</v>
      </c>
      <c r="AH14" s="31" t="s">
        <v>9</v>
      </c>
      <c r="AI14" s="31" t="s">
        <v>50</v>
      </c>
      <c r="AJ14" s="12"/>
      <c r="AK14" s="31" t="s">
        <v>33</v>
      </c>
      <c r="AL14" s="31" t="s">
        <v>9</v>
      </c>
      <c r="AM14" s="31" t="s">
        <v>50</v>
      </c>
      <c r="AN14" s="31" t="s">
        <v>33</v>
      </c>
      <c r="AO14" s="31" t="s">
        <v>9</v>
      </c>
      <c r="AP14" s="31" t="s">
        <v>50</v>
      </c>
      <c r="AQ14" s="12"/>
      <c r="AR14" s="31" t="s">
        <v>33</v>
      </c>
      <c r="AS14" s="31" t="s">
        <v>9</v>
      </c>
      <c r="AT14" s="31" t="s">
        <v>50</v>
      </c>
      <c r="AU14" s="31" t="s">
        <v>33</v>
      </c>
      <c r="AV14" s="31" t="s">
        <v>9</v>
      </c>
      <c r="AW14" s="31" t="s">
        <v>50</v>
      </c>
      <c r="AX14" s="11"/>
      <c r="AY14" s="12"/>
      <c r="AZ14" s="12"/>
      <c r="BA14" s="12"/>
      <c r="BB14" s="12"/>
      <c r="BC14" s="12"/>
      <c r="BD14" s="12"/>
      <c r="BE14" s="12"/>
      <c r="BF14" s="10"/>
      <c r="BH14" s="10"/>
    </row>
    <row r="15" spans="3:64" ht="15.75" thickBot="1" x14ac:dyDescent="0.3">
      <c r="C15" s="27"/>
      <c r="D15" s="39"/>
      <c r="E15" s="30"/>
      <c r="F15" s="30"/>
      <c r="G15" s="30"/>
      <c r="H15" s="27">
        <v>4</v>
      </c>
      <c r="I15" s="39">
        <v>43563</v>
      </c>
      <c r="J15" s="30">
        <v>5.2386007308959961</v>
      </c>
      <c r="K15" s="30">
        <v>5.8722219467163086</v>
      </c>
      <c r="L15" s="30">
        <v>4.6622214317321777</v>
      </c>
      <c r="N15" s="28">
        <v>4</v>
      </c>
      <c r="O15" s="9">
        <v>43563</v>
      </c>
      <c r="P15" s="10">
        <f t="shared" si="0"/>
        <v>5.2386007308959961</v>
      </c>
      <c r="Q15" s="10">
        <f t="shared" si="1"/>
        <v>5.8722219467163086</v>
      </c>
      <c r="R15" s="10">
        <f t="shared" si="2"/>
        <v>4.6622214317321777</v>
      </c>
      <c r="S15" s="10">
        <v>13</v>
      </c>
      <c r="T15" s="10">
        <v>16</v>
      </c>
      <c r="U15" s="10">
        <v>22</v>
      </c>
      <c r="V15" s="10"/>
      <c r="W15" s="31" t="s">
        <v>35</v>
      </c>
      <c r="X15" s="31" t="s">
        <v>28</v>
      </c>
      <c r="Y15" s="31" t="s">
        <v>28</v>
      </c>
      <c r="Z15" s="31" t="s">
        <v>35</v>
      </c>
      <c r="AA15" s="31" t="s">
        <v>28</v>
      </c>
      <c r="AB15" s="31" t="s">
        <v>28</v>
      </c>
      <c r="AC15" s="12"/>
      <c r="AD15" s="31" t="s">
        <v>35</v>
      </c>
      <c r="AE15" s="31" t="s">
        <v>28</v>
      </c>
      <c r="AF15" s="31" t="s">
        <v>28</v>
      </c>
      <c r="AG15" s="31" t="s">
        <v>35</v>
      </c>
      <c r="AH15" s="31" t="s">
        <v>28</v>
      </c>
      <c r="AI15" s="31" t="s">
        <v>28</v>
      </c>
      <c r="AJ15" s="12"/>
      <c r="AK15" s="31" t="s">
        <v>35</v>
      </c>
      <c r="AL15" s="31" t="s">
        <v>28</v>
      </c>
      <c r="AM15" s="31" t="s">
        <v>28</v>
      </c>
      <c r="AN15" s="31" t="s">
        <v>35</v>
      </c>
      <c r="AO15" s="31" t="s">
        <v>28</v>
      </c>
      <c r="AP15" s="31" t="s">
        <v>28</v>
      </c>
      <c r="AQ15" s="12"/>
      <c r="AR15" s="31" t="s">
        <v>35</v>
      </c>
      <c r="AS15" s="31" t="s">
        <v>28</v>
      </c>
      <c r="AT15" s="31" t="s">
        <v>28</v>
      </c>
      <c r="AU15" s="31" t="s">
        <v>35</v>
      </c>
      <c r="AV15" s="31" t="s">
        <v>28</v>
      </c>
      <c r="AW15" s="31" t="s">
        <v>28</v>
      </c>
      <c r="AX15" s="11"/>
      <c r="AY15" s="12"/>
      <c r="AZ15" s="12"/>
      <c r="BA15" s="12"/>
      <c r="BB15" s="59" t="s">
        <v>63</v>
      </c>
      <c r="BC15" s="60"/>
      <c r="BD15" s="61"/>
      <c r="BE15" s="12"/>
      <c r="BF15" s="10"/>
      <c r="BH15" s="10"/>
    </row>
    <row r="16" spans="3:64" ht="15" x14ac:dyDescent="0.25">
      <c r="C16" s="27"/>
      <c r="D16" s="39"/>
      <c r="E16" s="30"/>
      <c r="F16" s="30"/>
      <c r="G16" s="30"/>
      <c r="H16" s="27">
        <v>5</v>
      </c>
      <c r="I16" s="39">
        <v>43564</v>
      </c>
      <c r="J16" s="30">
        <v>4.9733691215515137</v>
      </c>
      <c r="K16" s="30">
        <v>5.4877767562866211</v>
      </c>
      <c r="L16" s="30">
        <v>4.5838885307312012</v>
      </c>
      <c r="N16" s="28">
        <v>5</v>
      </c>
      <c r="O16" s="9">
        <v>43564</v>
      </c>
      <c r="P16" s="10">
        <f t="shared" si="0"/>
        <v>4.9733691215515137</v>
      </c>
      <c r="Q16" s="10">
        <f t="shared" si="1"/>
        <v>5.4877767562866211</v>
      </c>
      <c r="R16" s="10">
        <f t="shared" si="2"/>
        <v>4.5838885307312012</v>
      </c>
      <c r="S16" s="10">
        <v>13</v>
      </c>
      <c r="T16" s="10">
        <v>16</v>
      </c>
      <c r="U16" s="10">
        <v>22</v>
      </c>
      <c r="V16" s="48"/>
      <c r="W16" s="27">
        <v>1</v>
      </c>
      <c r="X16" s="30">
        <v>0.91743119266055051</v>
      </c>
      <c r="Y16" s="30">
        <v>14.497708320617676</v>
      </c>
      <c r="Z16" s="27">
        <v>1</v>
      </c>
      <c r="AA16" s="30">
        <v>0.91743119266055051</v>
      </c>
      <c r="AB16" s="30">
        <v>16.843889236450195</v>
      </c>
      <c r="AC16" s="12"/>
      <c r="AD16" s="27">
        <v>1</v>
      </c>
      <c r="AE16" s="30">
        <v>1.2987012987012987</v>
      </c>
      <c r="AF16" s="30">
        <v>16.221691131591797</v>
      </c>
      <c r="AG16" s="27">
        <v>1</v>
      </c>
      <c r="AH16" s="30">
        <v>1.2987012987012987</v>
      </c>
      <c r="AI16" s="30">
        <v>17.818887710571289</v>
      </c>
      <c r="AJ16" s="12"/>
      <c r="AK16" s="27">
        <v>1</v>
      </c>
      <c r="AL16" s="30">
        <v>1.0752688172043012</v>
      </c>
      <c r="AM16" s="30">
        <v>16.221691131591797</v>
      </c>
      <c r="AN16" s="27">
        <v>1</v>
      </c>
      <c r="AO16" s="30">
        <v>1.0752688172043012</v>
      </c>
      <c r="AP16" s="30">
        <v>17.818887710571289</v>
      </c>
      <c r="AQ16" s="12"/>
      <c r="AR16" s="27">
        <v>1</v>
      </c>
      <c r="AS16" s="30">
        <v>0.54054054054054057</v>
      </c>
      <c r="AT16" s="30">
        <v>16.221691131591797</v>
      </c>
      <c r="AU16" s="27">
        <v>1</v>
      </c>
      <c r="AV16" s="30">
        <v>0.54054054054054057</v>
      </c>
      <c r="AW16" s="30">
        <v>17.818887710571289</v>
      </c>
      <c r="AX16" s="11"/>
      <c r="AY16" s="12"/>
      <c r="AZ16" s="12"/>
      <c r="BA16" s="12"/>
      <c r="BB16" s="62" t="s">
        <v>10</v>
      </c>
      <c r="BC16" s="63"/>
      <c r="BD16" s="64"/>
      <c r="BE16" s="12"/>
      <c r="BF16" s="10"/>
      <c r="BH16" s="10"/>
    </row>
    <row r="17" spans="3:60" ht="15" x14ac:dyDescent="0.25">
      <c r="C17" s="27"/>
      <c r="D17" s="39"/>
      <c r="E17" s="30"/>
      <c r="F17" s="30"/>
      <c r="G17" s="30"/>
      <c r="H17" s="27">
        <v>6</v>
      </c>
      <c r="I17" s="39">
        <v>43565</v>
      </c>
      <c r="J17" s="30">
        <v>4.8795380592346191</v>
      </c>
      <c r="K17" s="30">
        <v>5.8977785110473633</v>
      </c>
      <c r="L17" s="30">
        <v>4.1938886642456055</v>
      </c>
      <c r="N17" s="28">
        <v>6</v>
      </c>
      <c r="O17" s="9">
        <v>43565</v>
      </c>
      <c r="P17" s="10">
        <f t="shared" si="0"/>
        <v>4.8795380592346191</v>
      </c>
      <c r="Q17" s="10">
        <f t="shared" si="1"/>
        <v>5.8977785110473633</v>
      </c>
      <c r="R17" s="10">
        <f t="shared" si="2"/>
        <v>4.1938886642456055</v>
      </c>
      <c r="S17" s="10">
        <v>13</v>
      </c>
      <c r="T17" s="10">
        <v>16</v>
      </c>
      <c r="U17" s="10">
        <v>22</v>
      </c>
      <c r="V17" s="10"/>
      <c r="W17" s="27">
        <v>2</v>
      </c>
      <c r="X17" s="30">
        <v>1.834862385321101</v>
      </c>
      <c r="Y17" s="30">
        <v>13.989578247070313</v>
      </c>
      <c r="Z17" s="27">
        <v>2</v>
      </c>
      <c r="AA17" s="30">
        <v>1.834862385321101</v>
      </c>
      <c r="AB17" s="30">
        <v>15.938888549804688</v>
      </c>
      <c r="AC17" s="12"/>
      <c r="AD17" s="27">
        <v>2</v>
      </c>
      <c r="AE17" s="30">
        <v>2.5974025974025974</v>
      </c>
      <c r="AF17" s="30">
        <v>16.195121765136719</v>
      </c>
      <c r="AG17" s="27">
        <v>2</v>
      </c>
      <c r="AH17" s="30">
        <v>2.5974025974025974</v>
      </c>
      <c r="AI17" s="30">
        <v>17.533889770507813</v>
      </c>
      <c r="AJ17" s="12"/>
      <c r="AK17" s="27">
        <v>2</v>
      </c>
      <c r="AL17" s="30">
        <v>2.1505376344086025</v>
      </c>
      <c r="AM17" s="30">
        <v>16.195121765136719</v>
      </c>
      <c r="AN17" s="27">
        <v>2</v>
      </c>
      <c r="AO17" s="30">
        <v>2.1505376344086025</v>
      </c>
      <c r="AP17" s="30">
        <v>17.533889770507813</v>
      </c>
      <c r="AQ17" s="12"/>
      <c r="AR17" s="27">
        <v>2</v>
      </c>
      <c r="AS17" s="30">
        <v>1.0810810810810811</v>
      </c>
      <c r="AT17" s="30">
        <v>16.195121765136719</v>
      </c>
      <c r="AU17" s="27">
        <v>2</v>
      </c>
      <c r="AV17" s="30">
        <v>1.0810810810810811</v>
      </c>
      <c r="AW17" s="30">
        <v>17.533889770507813</v>
      </c>
      <c r="AX17" s="11"/>
      <c r="AY17" s="12"/>
      <c r="AZ17" s="12"/>
      <c r="BA17" s="12"/>
      <c r="BB17" s="13" t="s">
        <v>11</v>
      </c>
      <c r="BC17" s="14" t="s">
        <v>12</v>
      </c>
      <c r="BD17" s="15" t="s">
        <v>9</v>
      </c>
      <c r="BE17" s="12"/>
      <c r="BF17" s="10"/>
      <c r="BH17" s="10"/>
    </row>
    <row r="18" spans="3:60" ht="15" x14ac:dyDescent="0.25">
      <c r="C18" s="27"/>
      <c r="D18" s="39"/>
      <c r="E18" s="30"/>
      <c r="F18" s="30"/>
      <c r="G18" s="30"/>
      <c r="H18" s="27">
        <v>7</v>
      </c>
      <c r="I18" s="39">
        <v>43566</v>
      </c>
      <c r="J18" s="30">
        <v>4.6463394165039063</v>
      </c>
      <c r="K18" s="30">
        <v>5.1022210121154785</v>
      </c>
      <c r="L18" s="30">
        <v>3.8272221088409424</v>
      </c>
      <c r="N18" s="28">
        <v>7</v>
      </c>
      <c r="O18" s="9">
        <v>43566</v>
      </c>
      <c r="P18" s="10">
        <f t="shared" si="0"/>
        <v>4.6463394165039063</v>
      </c>
      <c r="Q18" s="10">
        <f t="shared" si="1"/>
        <v>5.1022210121154785</v>
      </c>
      <c r="R18" s="10">
        <f t="shared" si="2"/>
        <v>3.8272221088409424</v>
      </c>
      <c r="S18" s="10">
        <v>13</v>
      </c>
      <c r="T18" s="10">
        <v>16</v>
      </c>
      <c r="U18" s="10">
        <v>22</v>
      </c>
      <c r="V18" s="10"/>
      <c r="W18" s="27">
        <v>3</v>
      </c>
      <c r="X18" s="30">
        <v>2.7522935779816518</v>
      </c>
      <c r="Y18" s="30">
        <v>13.972542762756348</v>
      </c>
      <c r="Z18" s="27">
        <v>3</v>
      </c>
      <c r="AA18" s="30">
        <v>2.7522935779816518</v>
      </c>
      <c r="AB18" s="30">
        <v>15.938888549804688</v>
      </c>
      <c r="AC18" s="12"/>
      <c r="AD18" s="27">
        <v>3</v>
      </c>
      <c r="AE18" s="30">
        <v>3.8961038961038961</v>
      </c>
      <c r="AF18" s="30">
        <v>15.949609756469727</v>
      </c>
      <c r="AG18" s="27">
        <v>3</v>
      </c>
      <c r="AH18" s="30">
        <v>3.8961038961038961</v>
      </c>
      <c r="AI18" s="30">
        <v>17.152778625488281</v>
      </c>
      <c r="AJ18" s="12"/>
      <c r="AK18" s="27">
        <v>3</v>
      </c>
      <c r="AL18" s="30">
        <v>3.225806451612903</v>
      </c>
      <c r="AM18" s="30">
        <v>15.949609756469727</v>
      </c>
      <c r="AN18" s="27">
        <v>3</v>
      </c>
      <c r="AO18" s="30">
        <v>3.225806451612903</v>
      </c>
      <c r="AP18" s="30">
        <v>17.152778625488281</v>
      </c>
      <c r="AQ18" s="12"/>
      <c r="AR18" s="27">
        <v>3</v>
      </c>
      <c r="AS18" s="30">
        <v>1.6216216216216217</v>
      </c>
      <c r="AT18" s="30">
        <v>15.949609756469727</v>
      </c>
      <c r="AU18" s="27">
        <v>3</v>
      </c>
      <c r="AV18" s="30">
        <v>1.6216216216216217</v>
      </c>
      <c r="AW18" s="30">
        <v>17.152778625488281</v>
      </c>
      <c r="AX18" s="11"/>
      <c r="AY18" s="12"/>
      <c r="AZ18" s="12"/>
      <c r="BA18" s="12"/>
      <c r="BB18" s="16" t="s">
        <v>13</v>
      </c>
      <c r="BC18" s="17">
        <f>COUNTIF(AB16:AB234,"&gt;=13")</f>
        <v>37</v>
      </c>
      <c r="BD18" s="18">
        <f>+BC18/BC20</f>
        <v>0.34259259259259262</v>
      </c>
      <c r="BE18" s="12"/>
      <c r="BF18" s="10"/>
      <c r="BH18" s="10"/>
    </row>
    <row r="19" spans="3:60" ht="15" x14ac:dyDescent="0.25">
      <c r="C19" s="27"/>
      <c r="D19" s="39"/>
      <c r="E19" s="30"/>
      <c r="F19" s="30"/>
      <c r="G19" s="30"/>
      <c r="H19" s="27">
        <v>8</v>
      </c>
      <c r="I19" s="39">
        <v>43567</v>
      </c>
      <c r="J19" s="30">
        <v>4.8558216094970703</v>
      </c>
      <c r="K19" s="30">
        <v>5.3599991798400879</v>
      </c>
      <c r="L19" s="30">
        <v>4.4022221565246582</v>
      </c>
      <c r="N19" s="28">
        <v>8</v>
      </c>
      <c r="O19" s="9">
        <v>43567</v>
      </c>
      <c r="P19" s="10">
        <f t="shared" si="0"/>
        <v>4.8558216094970703</v>
      </c>
      <c r="Q19" s="10">
        <f t="shared" si="1"/>
        <v>5.3599991798400879</v>
      </c>
      <c r="R19" s="10">
        <f t="shared" si="2"/>
        <v>4.4022221565246582</v>
      </c>
      <c r="S19" s="10">
        <v>13</v>
      </c>
      <c r="T19" s="10">
        <v>16</v>
      </c>
      <c r="U19" s="10">
        <v>22</v>
      </c>
      <c r="V19" s="10"/>
      <c r="W19" s="27">
        <v>4</v>
      </c>
      <c r="X19" s="30">
        <v>3.669724770642202</v>
      </c>
      <c r="Y19" s="30">
        <v>13.75815486907959</v>
      </c>
      <c r="Z19" s="27">
        <v>4</v>
      </c>
      <c r="AA19" s="30">
        <v>3.669724770642202</v>
      </c>
      <c r="AB19" s="30">
        <v>15.67611026763916</v>
      </c>
      <c r="AC19" s="12"/>
      <c r="AD19" s="27">
        <v>4</v>
      </c>
      <c r="AE19" s="30">
        <v>5.1948051948051948</v>
      </c>
      <c r="AF19" s="30">
        <v>15.083456993103027</v>
      </c>
      <c r="AG19" s="27">
        <v>4</v>
      </c>
      <c r="AH19" s="30">
        <v>5.1948051948051948</v>
      </c>
      <c r="AI19" s="30">
        <v>16.892221450805664</v>
      </c>
      <c r="AJ19" s="12"/>
      <c r="AK19" s="27">
        <v>4</v>
      </c>
      <c r="AL19" s="30">
        <v>4.3010752688172049</v>
      </c>
      <c r="AM19" s="30">
        <v>15.083456993103027</v>
      </c>
      <c r="AN19" s="27">
        <v>4</v>
      </c>
      <c r="AO19" s="30">
        <v>4.3010752688172049</v>
      </c>
      <c r="AP19" s="30">
        <v>16.892221450805664</v>
      </c>
      <c r="AQ19" s="12"/>
      <c r="AR19" s="27">
        <v>4</v>
      </c>
      <c r="AS19" s="30">
        <v>2.1621621621621623</v>
      </c>
      <c r="AT19" s="30">
        <v>15.083456993103027</v>
      </c>
      <c r="AU19" s="27">
        <v>4</v>
      </c>
      <c r="AV19" s="30">
        <v>2.1621621621621623</v>
      </c>
      <c r="AW19" s="30">
        <v>16.892221450805664</v>
      </c>
      <c r="AX19" s="11"/>
      <c r="AY19" s="12"/>
      <c r="AZ19" s="12"/>
      <c r="BA19" s="12"/>
      <c r="BB19" s="19" t="s">
        <v>14</v>
      </c>
      <c r="BC19" s="20">
        <f>COUNTIF(Y16:Y234,"&gt;=9")</f>
        <v>70</v>
      </c>
      <c r="BD19" s="21">
        <f>+BC19/BC20</f>
        <v>0.64814814814814814</v>
      </c>
      <c r="BE19" s="12"/>
      <c r="BF19" s="10"/>
      <c r="BH19" s="10"/>
    </row>
    <row r="20" spans="3:60" ht="15.75" thickBot="1" x14ac:dyDescent="0.3">
      <c r="C20" s="27"/>
      <c r="D20" s="39"/>
      <c r="E20" s="30"/>
      <c r="F20" s="30"/>
      <c r="G20" s="30"/>
      <c r="H20" s="27">
        <v>9</v>
      </c>
      <c r="I20" s="39">
        <v>43568</v>
      </c>
      <c r="J20" s="30">
        <v>5.1060061454772949</v>
      </c>
      <c r="K20" s="30">
        <v>5.7188882827758789</v>
      </c>
      <c r="L20" s="30">
        <v>4.6877775192260742</v>
      </c>
      <c r="N20" s="28">
        <v>9</v>
      </c>
      <c r="O20" s="9">
        <v>43568</v>
      </c>
      <c r="P20" s="10">
        <f t="shared" si="0"/>
        <v>5.1060061454772949</v>
      </c>
      <c r="Q20" s="10">
        <f t="shared" si="1"/>
        <v>5.7188882827758789</v>
      </c>
      <c r="R20" s="10">
        <f t="shared" si="2"/>
        <v>4.6877775192260742</v>
      </c>
      <c r="S20" s="10">
        <v>13</v>
      </c>
      <c r="T20" s="10">
        <v>16</v>
      </c>
      <c r="U20" s="10">
        <v>22</v>
      </c>
      <c r="V20" s="10"/>
      <c r="W20" s="27">
        <v>5</v>
      </c>
      <c r="X20" s="30">
        <v>4.5871559633027523</v>
      </c>
      <c r="Y20" s="30">
        <v>13.73914909362793</v>
      </c>
      <c r="Z20" s="27">
        <v>5</v>
      </c>
      <c r="AA20" s="30">
        <v>4.5871559633027523</v>
      </c>
      <c r="AB20" s="30">
        <v>15.532777786254883</v>
      </c>
      <c r="AC20" s="12"/>
      <c r="AD20" s="27">
        <v>5</v>
      </c>
      <c r="AE20" s="30">
        <v>6.4935064935064926</v>
      </c>
      <c r="AF20" s="30">
        <v>15.014514923095703</v>
      </c>
      <c r="AG20" s="27">
        <v>5</v>
      </c>
      <c r="AH20" s="30">
        <v>6.4935064935064926</v>
      </c>
      <c r="AI20" s="30">
        <v>16.177221298217773</v>
      </c>
      <c r="AJ20" s="12"/>
      <c r="AK20" s="27">
        <v>5</v>
      </c>
      <c r="AL20" s="30">
        <v>5.376344086021505</v>
      </c>
      <c r="AM20" s="30">
        <v>15.014514923095703</v>
      </c>
      <c r="AN20" s="27">
        <v>5</v>
      </c>
      <c r="AO20" s="30">
        <v>5.376344086021505</v>
      </c>
      <c r="AP20" s="30">
        <v>16.843889236450195</v>
      </c>
      <c r="AQ20" s="12"/>
      <c r="AR20" s="27">
        <v>5</v>
      </c>
      <c r="AS20" s="30">
        <v>2.7027027027027026</v>
      </c>
      <c r="AT20" s="30">
        <v>15.014514923095703</v>
      </c>
      <c r="AU20" s="27">
        <v>5</v>
      </c>
      <c r="AV20" s="30">
        <v>2.7027027027027026</v>
      </c>
      <c r="AW20" s="30">
        <v>16.843889236450195</v>
      </c>
      <c r="AX20" s="11"/>
      <c r="AY20" s="12"/>
      <c r="AZ20" s="12"/>
      <c r="BA20" s="12"/>
      <c r="BB20" s="22" t="s">
        <v>15</v>
      </c>
      <c r="BC20" s="23">
        <f>+Y7</f>
        <v>108</v>
      </c>
      <c r="BD20" s="24"/>
      <c r="BE20" s="12"/>
      <c r="BF20" s="10"/>
      <c r="BH20" s="10"/>
    </row>
    <row r="21" spans="3:60" ht="15" x14ac:dyDescent="0.25">
      <c r="C21" s="27"/>
      <c r="D21" s="39"/>
      <c r="E21" s="30"/>
      <c r="F21" s="30"/>
      <c r="G21" s="30"/>
      <c r="H21" s="27">
        <v>10</v>
      </c>
      <c r="I21" s="39">
        <v>43569</v>
      </c>
      <c r="J21" s="30">
        <v>4.7969799041748047</v>
      </c>
      <c r="K21" s="30">
        <v>5.3077783584594727</v>
      </c>
      <c r="L21" s="30">
        <v>4.2461118698120117</v>
      </c>
      <c r="N21" s="28">
        <v>10</v>
      </c>
      <c r="O21" s="9">
        <v>43569</v>
      </c>
      <c r="P21" s="10">
        <f t="shared" si="0"/>
        <v>4.7969799041748047</v>
      </c>
      <c r="Q21" s="10">
        <f t="shared" si="1"/>
        <v>5.3077783584594727</v>
      </c>
      <c r="R21" s="10">
        <f t="shared" si="2"/>
        <v>4.2461118698120117</v>
      </c>
      <c r="S21" s="10">
        <v>13</v>
      </c>
      <c r="T21" s="10">
        <v>16</v>
      </c>
      <c r="U21" s="10">
        <v>22</v>
      </c>
      <c r="V21" s="10"/>
      <c r="W21" s="27">
        <v>6</v>
      </c>
      <c r="X21" s="30">
        <v>5.5045871559633035</v>
      </c>
      <c r="Y21" s="30">
        <v>13.579828262329102</v>
      </c>
      <c r="Z21" s="27">
        <v>6</v>
      </c>
      <c r="AA21" s="30">
        <v>5.5045871559633035</v>
      </c>
      <c r="AB21" s="30">
        <v>15.437776565551758</v>
      </c>
      <c r="AC21" s="12"/>
      <c r="AD21" s="27">
        <v>6</v>
      </c>
      <c r="AE21" s="30">
        <v>7.7922077922077921</v>
      </c>
      <c r="AF21" s="30">
        <v>14.720641136169434</v>
      </c>
      <c r="AG21" s="27">
        <v>6</v>
      </c>
      <c r="AH21" s="30">
        <v>7.7922077922077921</v>
      </c>
      <c r="AI21" s="30">
        <v>15.986111640930176</v>
      </c>
      <c r="AJ21" s="12"/>
      <c r="AK21" s="27">
        <v>6</v>
      </c>
      <c r="AL21" s="30">
        <v>6.4516129032258061</v>
      </c>
      <c r="AM21" s="30">
        <v>14.720641136169434</v>
      </c>
      <c r="AN21" s="27">
        <v>6</v>
      </c>
      <c r="AO21" s="30">
        <v>6.4516129032258061</v>
      </c>
      <c r="AP21" s="30">
        <v>16.177221298217773</v>
      </c>
      <c r="AQ21" s="12"/>
      <c r="AR21" s="27">
        <v>6</v>
      </c>
      <c r="AS21" s="30">
        <v>3.2432432432432434</v>
      </c>
      <c r="AT21" s="30">
        <v>14.720641136169434</v>
      </c>
      <c r="AU21" s="27">
        <v>6</v>
      </c>
      <c r="AV21" s="30">
        <v>3.2432432432432434</v>
      </c>
      <c r="AW21" s="30">
        <v>16.177221298217773</v>
      </c>
      <c r="AX21" s="11"/>
      <c r="AY21" s="12"/>
      <c r="AZ21" s="12"/>
      <c r="BA21" s="12"/>
      <c r="BB21" s="65" t="s">
        <v>16</v>
      </c>
      <c r="BC21" s="66"/>
      <c r="BD21" s="67"/>
      <c r="BE21" s="12"/>
      <c r="BF21" s="10"/>
      <c r="BH21" s="10"/>
    </row>
    <row r="22" spans="3:60" ht="15" x14ac:dyDescent="0.25">
      <c r="C22" s="27"/>
      <c r="D22" s="39"/>
      <c r="E22" s="30"/>
      <c r="F22" s="30"/>
      <c r="G22" s="30"/>
      <c r="H22" s="27">
        <v>11</v>
      </c>
      <c r="I22" s="39">
        <v>43570</v>
      </c>
      <c r="J22" s="30">
        <v>4.8346691131591797</v>
      </c>
      <c r="K22" s="30">
        <v>5.4622225761413574</v>
      </c>
      <c r="L22" s="30">
        <v>4.1938886642456055</v>
      </c>
      <c r="N22" s="28">
        <v>11</v>
      </c>
      <c r="O22" s="9">
        <v>43570</v>
      </c>
      <c r="P22" s="10">
        <f t="shared" si="0"/>
        <v>4.8346691131591797</v>
      </c>
      <c r="Q22" s="10">
        <f t="shared" si="1"/>
        <v>5.4622225761413574</v>
      </c>
      <c r="R22" s="10">
        <f t="shared" si="2"/>
        <v>4.1938886642456055</v>
      </c>
      <c r="S22" s="10">
        <v>13</v>
      </c>
      <c r="T22" s="10">
        <v>16</v>
      </c>
      <c r="U22" s="10">
        <v>22</v>
      </c>
      <c r="V22" s="10"/>
      <c r="W22" s="27">
        <v>7</v>
      </c>
      <c r="X22" s="30">
        <v>6.4220183486238538</v>
      </c>
      <c r="Y22" s="30">
        <v>13.571245193481445</v>
      </c>
      <c r="Z22" s="27">
        <v>7</v>
      </c>
      <c r="AA22" s="30">
        <v>6.4220183486238538</v>
      </c>
      <c r="AB22" s="30">
        <v>15.342223167419434</v>
      </c>
      <c r="AC22" s="12"/>
      <c r="AD22" s="27">
        <v>7</v>
      </c>
      <c r="AE22" s="30">
        <v>9.0909090909090917</v>
      </c>
      <c r="AF22" s="30">
        <v>14.557247161865234</v>
      </c>
      <c r="AG22" s="27">
        <v>7</v>
      </c>
      <c r="AH22" s="30">
        <v>9.0909090909090917</v>
      </c>
      <c r="AI22" s="30">
        <v>15.842777252197266</v>
      </c>
      <c r="AJ22" s="12"/>
      <c r="AK22" s="27">
        <v>7</v>
      </c>
      <c r="AL22" s="30">
        <v>7.5268817204301079</v>
      </c>
      <c r="AM22" s="30">
        <v>14.557247161865234</v>
      </c>
      <c r="AN22" s="27">
        <v>7</v>
      </c>
      <c r="AO22" s="30">
        <v>7.5268817204301079</v>
      </c>
      <c r="AP22" s="30">
        <v>15.986111640930176</v>
      </c>
      <c r="AQ22" s="12"/>
      <c r="AR22" s="27">
        <v>7</v>
      </c>
      <c r="AS22" s="30">
        <v>3.7837837837837842</v>
      </c>
      <c r="AT22" s="30">
        <v>14.557247161865234</v>
      </c>
      <c r="AU22" s="27">
        <v>7</v>
      </c>
      <c r="AV22" s="30">
        <v>3.7837837837837842</v>
      </c>
      <c r="AW22" s="30">
        <v>15.986111640930176</v>
      </c>
      <c r="AX22" s="11"/>
      <c r="AY22" s="12"/>
      <c r="AZ22" s="12"/>
      <c r="BA22" s="12"/>
      <c r="BB22" s="13" t="s">
        <v>11</v>
      </c>
      <c r="BC22" s="25" t="s">
        <v>12</v>
      </c>
      <c r="BD22" s="15" t="s">
        <v>9</v>
      </c>
      <c r="BE22" s="12"/>
      <c r="BF22" s="10"/>
      <c r="BH22" s="10"/>
    </row>
    <row r="23" spans="3:60" ht="15" x14ac:dyDescent="0.25">
      <c r="C23" s="27"/>
      <c r="D23" s="39"/>
      <c r="E23" s="30"/>
      <c r="F23" s="30"/>
      <c r="G23" s="30"/>
      <c r="H23" s="27">
        <v>12</v>
      </c>
      <c r="I23" s="39">
        <v>43571</v>
      </c>
      <c r="J23" s="30">
        <v>5.1402006149291992</v>
      </c>
      <c r="K23" s="30">
        <v>5.7188882827758789</v>
      </c>
      <c r="L23" s="30">
        <v>4.6622214317321777</v>
      </c>
      <c r="N23" s="28">
        <v>12</v>
      </c>
      <c r="O23" s="9">
        <v>43571</v>
      </c>
      <c r="P23" s="10">
        <f t="shared" si="0"/>
        <v>5.1402006149291992</v>
      </c>
      <c r="Q23" s="10">
        <f t="shared" si="1"/>
        <v>5.7188882827758789</v>
      </c>
      <c r="R23" s="10">
        <f t="shared" si="2"/>
        <v>4.6622214317321777</v>
      </c>
      <c r="S23" s="10">
        <v>13</v>
      </c>
      <c r="T23" s="10">
        <v>16</v>
      </c>
      <c r="U23" s="10">
        <v>22</v>
      </c>
      <c r="V23" s="10"/>
      <c r="W23" s="27">
        <v>8</v>
      </c>
      <c r="X23" s="30">
        <v>7.3394495412844041</v>
      </c>
      <c r="Y23" s="30">
        <v>13.468659400939941</v>
      </c>
      <c r="Z23" s="27">
        <v>8</v>
      </c>
      <c r="AA23" s="30">
        <v>7.3394495412844041</v>
      </c>
      <c r="AB23" s="30">
        <v>15.2227783203125</v>
      </c>
      <c r="AC23" s="12"/>
      <c r="AD23" s="27">
        <v>8</v>
      </c>
      <c r="AE23" s="30">
        <v>10.38961038961039</v>
      </c>
      <c r="AF23" s="30">
        <v>14.26315975189209</v>
      </c>
      <c r="AG23" s="27">
        <v>8</v>
      </c>
      <c r="AH23" s="30">
        <v>10.38961038961039</v>
      </c>
      <c r="AI23" s="30">
        <v>15.723889350891113</v>
      </c>
      <c r="AJ23" s="12"/>
      <c r="AK23" s="27">
        <v>8</v>
      </c>
      <c r="AL23" s="30">
        <v>8.6021505376344098</v>
      </c>
      <c r="AM23" s="30">
        <v>14.497708320617676</v>
      </c>
      <c r="AN23" s="27">
        <v>8</v>
      </c>
      <c r="AO23" s="30">
        <v>8.6021505376344098</v>
      </c>
      <c r="AP23" s="30">
        <v>15.938888549804688</v>
      </c>
      <c r="AQ23" s="12"/>
      <c r="AR23" s="27">
        <v>8</v>
      </c>
      <c r="AS23" s="30">
        <v>4.3243243243243246</v>
      </c>
      <c r="AT23" s="30">
        <v>14.497708320617676</v>
      </c>
      <c r="AU23" s="27">
        <v>8</v>
      </c>
      <c r="AV23" s="30">
        <v>4.3243243243243246</v>
      </c>
      <c r="AW23" s="30">
        <v>15.938888549804688</v>
      </c>
      <c r="AX23" s="11"/>
      <c r="AY23" s="12"/>
      <c r="AZ23" s="12"/>
      <c r="BA23" s="12"/>
      <c r="BB23" s="16" t="s">
        <v>13</v>
      </c>
      <c r="BC23" s="17">
        <f>COUNTIF(AI16:AI234,"&gt;=13")</f>
        <v>41</v>
      </c>
      <c r="BD23" s="18">
        <f>+BC23/(BC25+1)</f>
        <v>0.53246753246753242</v>
      </c>
      <c r="BE23" s="12"/>
      <c r="BF23" s="10"/>
      <c r="BH23" s="10"/>
    </row>
    <row r="24" spans="3:60" ht="15" x14ac:dyDescent="0.25">
      <c r="C24" s="27"/>
      <c r="D24" s="39"/>
      <c r="E24" s="30"/>
      <c r="F24" s="30"/>
      <c r="G24" s="30"/>
      <c r="H24" s="27">
        <v>13</v>
      </c>
      <c r="I24" s="39">
        <v>43572</v>
      </c>
      <c r="J24" s="30">
        <v>5.4813213348388672</v>
      </c>
      <c r="K24" s="30">
        <v>6.3822216987609863</v>
      </c>
      <c r="L24" s="30">
        <v>4.9988894462585449</v>
      </c>
      <c r="N24" s="28">
        <v>13</v>
      </c>
      <c r="O24" s="9">
        <v>43572</v>
      </c>
      <c r="P24" s="10">
        <f t="shared" si="0"/>
        <v>5.4813213348388672</v>
      </c>
      <c r="Q24" s="10">
        <f t="shared" si="1"/>
        <v>6.3822216987609863</v>
      </c>
      <c r="R24" s="10">
        <f t="shared" si="2"/>
        <v>4.9988894462585449</v>
      </c>
      <c r="S24" s="10">
        <v>13</v>
      </c>
      <c r="T24" s="10">
        <v>16</v>
      </c>
      <c r="U24" s="10">
        <v>22</v>
      </c>
      <c r="V24" s="10"/>
      <c r="W24" s="27">
        <v>9</v>
      </c>
      <c r="X24" s="30">
        <v>8.2568807339449553</v>
      </c>
      <c r="Y24" s="30">
        <v>13.06151294708252</v>
      </c>
      <c r="Z24" s="27">
        <v>9</v>
      </c>
      <c r="AA24" s="30">
        <v>8.2568807339449553</v>
      </c>
      <c r="AB24" s="30">
        <v>15.2227783203125</v>
      </c>
      <c r="AC24" s="12"/>
      <c r="AD24" s="27">
        <v>9</v>
      </c>
      <c r="AE24" s="30">
        <v>11.688311688311687</v>
      </c>
      <c r="AF24" s="30">
        <v>14.25592041015625</v>
      </c>
      <c r="AG24" s="27">
        <v>9</v>
      </c>
      <c r="AH24" s="30">
        <v>11.688311688311687</v>
      </c>
      <c r="AI24" s="30">
        <v>15.605000495910645</v>
      </c>
      <c r="AJ24" s="12"/>
      <c r="AK24" s="27">
        <v>9</v>
      </c>
      <c r="AL24" s="30">
        <v>9.67741935483871</v>
      </c>
      <c r="AM24" s="30">
        <v>14.26315975189209</v>
      </c>
      <c r="AN24" s="27">
        <v>9</v>
      </c>
      <c r="AO24" s="30">
        <v>9.67741935483871</v>
      </c>
      <c r="AP24" s="30">
        <v>15.938888549804688</v>
      </c>
      <c r="AQ24" s="12"/>
      <c r="AR24" s="27">
        <v>9</v>
      </c>
      <c r="AS24" s="30">
        <v>4.8648648648648649</v>
      </c>
      <c r="AT24" s="30">
        <v>14.26315975189209</v>
      </c>
      <c r="AU24" s="27">
        <v>9</v>
      </c>
      <c r="AV24" s="30">
        <v>4.8648648648648649</v>
      </c>
      <c r="AW24" s="30">
        <v>15.938888549804688</v>
      </c>
      <c r="AX24" s="11"/>
      <c r="AY24" s="12"/>
      <c r="AZ24" s="12"/>
      <c r="BA24" s="12"/>
      <c r="BB24" s="19" t="s">
        <v>14</v>
      </c>
      <c r="BC24" s="20">
        <f>COUNTIF(AF16:AF234,"&gt;=9")</f>
        <v>57</v>
      </c>
      <c r="BD24" s="21">
        <f>+BC24/BC25</f>
        <v>0.75</v>
      </c>
      <c r="BE24" s="12"/>
      <c r="BF24" s="10"/>
      <c r="BH24" s="10"/>
    </row>
    <row r="25" spans="3:60" ht="15.75" thickBot="1" x14ac:dyDescent="0.3">
      <c r="C25" s="27"/>
      <c r="D25" s="39"/>
      <c r="E25" s="30"/>
      <c r="F25" s="30"/>
      <c r="G25" s="30"/>
      <c r="H25" s="27">
        <v>14</v>
      </c>
      <c r="I25" s="39">
        <v>43573</v>
      </c>
      <c r="J25" s="30">
        <v>6.0234875679016113</v>
      </c>
      <c r="K25" s="30">
        <v>7.5688891410827637</v>
      </c>
      <c r="L25" s="30">
        <v>4.7922220230102539</v>
      </c>
      <c r="N25" s="28">
        <v>14</v>
      </c>
      <c r="O25" s="9">
        <v>43573</v>
      </c>
      <c r="P25" s="10">
        <f t="shared" si="0"/>
        <v>6.0234875679016113</v>
      </c>
      <c r="Q25" s="10">
        <f t="shared" si="1"/>
        <v>7.5688891410827637</v>
      </c>
      <c r="R25" s="10">
        <f t="shared" si="2"/>
        <v>4.7922220230102539</v>
      </c>
      <c r="S25" s="10">
        <v>13</v>
      </c>
      <c r="T25" s="10">
        <v>16</v>
      </c>
      <c r="U25" s="10">
        <v>22</v>
      </c>
      <c r="V25" s="10"/>
      <c r="W25" s="27">
        <v>10</v>
      </c>
      <c r="X25" s="30">
        <v>9.1743119266055047</v>
      </c>
      <c r="Y25" s="30">
        <v>13.047360420227051</v>
      </c>
      <c r="Z25" s="27">
        <v>10</v>
      </c>
      <c r="AA25" s="30">
        <v>9.1743119266055047</v>
      </c>
      <c r="AB25" s="30">
        <v>15.078887939453125</v>
      </c>
      <c r="AC25" s="12"/>
      <c r="AD25" s="27">
        <v>10</v>
      </c>
      <c r="AE25" s="30">
        <v>12.987012987012985</v>
      </c>
      <c r="AF25" s="30">
        <v>14.137145042419434</v>
      </c>
      <c r="AG25" s="27">
        <v>10</v>
      </c>
      <c r="AH25" s="30">
        <v>12.987012987012985</v>
      </c>
      <c r="AI25" s="30">
        <v>15.508889198303223</v>
      </c>
      <c r="AJ25" s="12"/>
      <c r="AK25" s="27">
        <v>10</v>
      </c>
      <c r="AL25" s="30">
        <v>10.75268817204301</v>
      </c>
      <c r="AM25" s="30">
        <v>14.25592041015625</v>
      </c>
      <c r="AN25" s="27">
        <v>10</v>
      </c>
      <c r="AO25" s="30">
        <v>10.75268817204301</v>
      </c>
      <c r="AP25" s="30">
        <v>15.842777252197266</v>
      </c>
      <c r="AQ25" s="12"/>
      <c r="AR25" s="27">
        <v>10</v>
      </c>
      <c r="AS25" s="30">
        <v>5.4054054054054053</v>
      </c>
      <c r="AT25" s="30">
        <v>14.25592041015625</v>
      </c>
      <c r="AU25" s="27">
        <v>10</v>
      </c>
      <c r="AV25" s="30">
        <v>5.4054054054054053</v>
      </c>
      <c r="AW25" s="30">
        <v>15.842777252197266</v>
      </c>
      <c r="AX25" s="11"/>
      <c r="AY25" s="12"/>
      <c r="AZ25" s="12"/>
      <c r="BA25" s="12"/>
      <c r="BB25" s="16" t="s">
        <v>56</v>
      </c>
      <c r="BC25" s="23">
        <f>+AF7</f>
        <v>76</v>
      </c>
      <c r="BD25" s="24"/>
      <c r="BE25" s="12"/>
      <c r="BF25" s="10"/>
      <c r="BH25" s="10"/>
    </row>
    <row r="26" spans="3:60" ht="15" x14ac:dyDescent="0.25">
      <c r="C26" s="27"/>
      <c r="D26" s="39"/>
      <c r="E26" s="30"/>
      <c r="F26" s="30"/>
      <c r="G26" s="30"/>
      <c r="H26" s="27">
        <v>15</v>
      </c>
      <c r="I26" s="39">
        <v>43574</v>
      </c>
      <c r="J26" s="30">
        <v>6.8004670143127441</v>
      </c>
      <c r="K26" s="30">
        <v>8.0200004577636719</v>
      </c>
      <c r="L26" s="30">
        <v>5.8472232818603516</v>
      </c>
      <c r="N26" s="28">
        <v>15</v>
      </c>
      <c r="O26" s="9">
        <v>43574</v>
      </c>
      <c r="P26" s="10">
        <f t="shared" si="0"/>
        <v>6.8004670143127441</v>
      </c>
      <c r="Q26" s="10">
        <f t="shared" si="1"/>
        <v>8.0200004577636719</v>
      </c>
      <c r="R26" s="10">
        <f t="shared" si="2"/>
        <v>5.8472232818603516</v>
      </c>
      <c r="S26" s="10">
        <v>13</v>
      </c>
      <c r="T26" s="10">
        <v>16</v>
      </c>
      <c r="U26" s="10">
        <v>22</v>
      </c>
      <c r="V26" s="10"/>
      <c r="W26" s="27">
        <v>11</v>
      </c>
      <c r="X26" s="30">
        <v>10.091743119266056</v>
      </c>
      <c r="Y26" s="30">
        <v>12.995868682861328</v>
      </c>
      <c r="Z26" s="27">
        <v>11</v>
      </c>
      <c r="AA26" s="30">
        <v>10.091743119266056</v>
      </c>
      <c r="AB26" s="30">
        <v>14.64888858795166</v>
      </c>
      <c r="AC26" s="12"/>
      <c r="AD26" s="27">
        <v>11</v>
      </c>
      <c r="AE26" s="30">
        <v>14.285714285714285</v>
      </c>
      <c r="AF26" s="30">
        <v>14.107354164123535</v>
      </c>
      <c r="AG26" s="27">
        <v>11</v>
      </c>
      <c r="AH26" s="30">
        <v>14.285714285714285</v>
      </c>
      <c r="AI26" s="30">
        <v>15.413887977600098</v>
      </c>
      <c r="AJ26" s="12"/>
      <c r="AK26" s="27">
        <v>11</v>
      </c>
      <c r="AL26" s="30">
        <v>11.827956989247312</v>
      </c>
      <c r="AM26" s="30">
        <v>14.137145042419434</v>
      </c>
      <c r="AN26" s="27">
        <v>11</v>
      </c>
      <c r="AO26" s="30">
        <v>11.827956989247312</v>
      </c>
      <c r="AP26" s="30">
        <v>15.723889350891113</v>
      </c>
      <c r="AQ26" s="12"/>
      <c r="AR26" s="27">
        <v>11</v>
      </c>
      <c r="AS26" s="30">
        <v>5.9459459459459465</v>
      </c>
      <c r="AT26" s="30">
        <v>14.137145042419434</v>
      </c>
      <c r="AU26" s="27">
        <v>11</v>
      </c>
      <c r="AV26" s="30">
        <v>5.9459459459459465</v>
      </c>
      <c r="AW26" s="30">
        <v>15.723889350891113</v>
      </c>
      <c r="AX26" s="11"/>
      <c r="AY26" s="12"/>
      <c r="AZ26" s="12"/>
      <c r="BA26" s="12"/>
      <c r="BB26" s="68" t="s">
        <v>17</v>
      </c>
      <c r="BC26" s="69"/>
      <c r="BD26" s="70"/>
      <c r="BE26" s="12"/>
      <c r="BF26" s="10"/>
      <c r="BH26" s="10"/>
    </row>
    <row r="27" spans="3:60" ht="15" x14ac:dyDescent="0.25">
      <c r="C27" s="27"/>
      <c r="D27" s="39"/>
      <c r="E27" s="30"/>
      <c r="F27" s="30"/>
      <c r="G27" s="30"/>
      <c r="H27" s="27">
        <v>16</v>
      </c>
      <c r="I27" s="39">
        <v>43575</v>
      </c>
      <c r="J27" s="30">
        <v>6.3785915374755859</v>
      </c>
      <c r="K27" s="30">
        <v>6.7627778053283691</v>
      </c>
      <c r="L27" s="30">
        <v>5.8977785110473633</v>
      </c>
      <c r="N27" s="28">
        <v>16</v>
      </c>
      <c r="O27" s="49">
        <v>43575</v>
      </c>
      <c r="P27" s="10">
        <f t="shared" si="0"/>
        <v>6.3785915374755859</v>
      </c>
      <c r="Q27" s="10">
        <f t="shared" si="1"/>
        <v>6.7627778053283691</v>
      </c>
      <c r="R27" s="10">
        <f t="shared" si="2"/>
        <v>5.8977785110473633</v>
      </c>
      <c r="S27" s="10">
        <v>13</v>
      </c>
      <c r="T27" s="10">
        <v>16</v>
      </c>
      <c r="U27" s="10">
        <v>22</v>
      </c>
      <c r="V27" s="10"/>
      <c r="W27" s="27">
        <v>12</v>
      </c>
      <c r="X27" s="30">
        <v>11.009174311926607</v>
      </c>
      <c r="Y27" s="30">
        <v>12.972278594970703</v>
      </c>
      <c r="Z27" s="27">
        <v>12</v>
      </c>
      <c r="AA27" s="30">
        <v>11.009174311926607</v>
      </c>
      <c r="AB27" s="30">
        <v>14.64888858795166</v>
      </c>
      <c r="AC27" s="12"/>
      <c r="AD27" s="27">
        <v>12</v>
      </c>
      <c r="AE27" s="30">
        <v>15.584415584415584</v>
      </c>
      <c r="AF27" s="30">
        <v>14.06151008605957</v>
      </c>
      <c r="AG27" s="27">
        <v>12</v>
      </c>
      <c r="AH27" s="30">
        <v>15.584415584415584</v>
      </c>
      <c r="AI27" s="30">
        <v>15.413887977600098</v>
      </c>
      <c r="AJ27" s="12"/>
      <c r="AK27" s="27">
        <v>12</v>
      </c>
      <c r="AL27" s="30">
        <v>12.903225806451612</v>
      </c>
      <c r="AM27" s="30">
        <v>14.107354164123535</v>
      </c>
      <c r="AN27" s="27">
        <v>12</v>
      </c>
      <c r="AO27" s="30">
        <v>12.903225806451612</v>
      </c>
      <c r="AP27" s="30">
        <v>15.67611026763916</v>
      </c>
      <c r="AQ27" s="12"/>
      <c r="AR27" s="27">
        <v>12</v>
      </c>
      <c r="AS27" s="30">
        <v>6.4864864864864868</v>
      </c>
      <c r="AT27" s="30">
        <v>14.107354164123535</v>
      </c>
      <c r="AU27" s="27">
        <v>12</v>
      </c>
      <c r="AV27" s="30">
        <v>6.4864864864864868</v>
      </c>
      <c r="AW27" s="30">
        <v>15.67611026763916</v>
      </c>
      <c r="AX27" s="11"/>
      <c r="AY27" s="12"/>
      <c r="AZ27" s="12"/>
      <c r="BA27" s="12"/>
      <c r="BB27" s="13" t="s">
        <v>11</v>
      </c>
      <c r="BC27" s="25" t="s">
        <v>12</v>
      </c>
      <c r="BD27" s="15" t="s">
        <v>9</v>
      </c>
      <c r="BE27" s="12"/>
      <c r="BF27" s="10"/>
      <c r="BH27" s="10"/>
    </row>
    <row r="28" spans="3:60" ht="15" x14ac:dyDescent="0.25">
      <c r="C28" s="27"/>
      <c r="D28" s="39"/>
      <c r="E28" s="30"/>
      <c r="F28" s="30"/>
      <c r="G28" s="30"/>
      <c r="H28" s="27">
        <v>17</v>
      </c>
      <c r="I28" s="39">
        <v>43576</v>
      </c>
      <c r="J28" s="30">
        <v>6.2086505889892578</v>
      </c>
      <c r="K28" s="30">
        <v>7.418889045715332</v>
      </c>
      <c r="L28" s="30">
        <v>5.4622225761413574</v>
      </c>
      <c r="N28" s="28">
        <v>17</v>
      </c>
      <c r="O28" s="9">
        <v>43576</v>
      </c>
      <c r="P28" s="10">
        <f t="shared" si="0"/>
        <v>6.2086505889892578</v>
      </c>
      <c r="Q28" s="10">
        <f t="shared" si="1"/>
        <v>7.418889045715332</v>
      </c>
      <c r="R28" s="10">
        <f t="shared" si="2"/>
        <v>5.4622225761413574</v>
      </c>
      <c r="S28" s="10">
        <v>13</v>
      </c>
      <c r="T28" s="10">
        <v>16</v>
      </c>
      <c r="U28" s="10">
        <v>22</v>
      </c>
      <c r="V28" s="10"/>
      <c r="W28" s="27">
        <v>13</v>
      </c>
      <c r="X28" s="30">
        <v>11.926605504587156</v>
      </c>
      <c r="Y28" s="30">
        <v>12.928454399108887</v>
      </c>
      <c r="Z28" s="27">
        <v>13</v>
      </c>
      <c r="AA28" s="30">
        <v>11.926605504587156</v>
      </c>
      <c r="AB28" s="30">
        <v>14.552777290344238</v>
      </c>
      <c r="AC28" s="12"/>
      <c r="AD28" s="27">
        <v>13</v>
      </c>
      <c r="AE28" s="30">
        <v>16.883116883116884</v>
      </c>
      <c r="AF28" s="30">
        <v>14.060090065002441</v>
      </c>
      <c r="AG28" s="27">
        <v>13</v>
      </c>
      <c r="AH28" s="30">
        <v>16.883116883116884</v>
      </c>
      <c r="AI28" s="30">
        <v>15.293888092041016</v>
      </c>
      <c r="AJ28" s="12"/>
      <c r="AK28" s="27">
        <v>13</v>
      </c>
      <c r="AL28" s="30">
        <v>13.978494623655912</v>
      </c>
      <c r="AM28" s="30">
        <v>14.06151008605957</v>
      </c>
      <c r="AN28" s="27">
        <v>13</v>
      </c>
      <c r="AO28" s="30">
        <v>13.978494623655912</v>
      </c>
      <c r="AP28" s="30">
        <v>15.605000495910645</v>
      </c>
      <c r="AQ28" s="12"/>
      <c r="AR28" s="27">
        <v>13</v>
      </c>
      <c r="AS28" s="30">
        <v>7.0270270270270272</v>
      </c>
      <c r="AT28" s="30">
        <v>14.06151008605957</v>
      </c>
      <c r="AU28" s="27">
        <v>13</v>
      </c>
      <c r="AV28" s="30">
        <v>7.0270270270270272</v>
      </c>
      <c r="AW28" s="30">
        <v>15.605000495910645</v>
      </c>
      <c r="AX28" s="11"/>
      <c r="AY28" s="12"/>
      <c r="AZ28" s="12"/>
      <c r="BA28" s="12"/>
      <c r="BB28" s="16" t="s">
        <v>18</v>
      </c>
      <c r="BC28" s="17">
        <f>COUNTIF(AP16:AP234,"&gt;=22")</f>
        <v>0</v>
      </c>
      <c r="BD28" s="18">
        <f>+BC28/(BC30)</f>
        <v>0</v>
      </c>
      <c r="BE28" s="12"/>
      <c r="BF28" s="10"/>
      <c r="BH28" s="10"/>
    </row>
    <row r="29" spans="3:60" ht="15" x14ac:dyDescent="0.25">
      <c r="C29" s="27"/>
      <c r="D29" s="39"/>
      <c r="E29" s="30"/>
      <c r="F29" s="30"/>
      <c r="G29" s="30"/>
      <c r="H29" s="27">
        <v>18</v>
      </c>
      <c r="I29" s="39">
        <v>43577</v>
      </c>
      <c r="J29" s="30">
        <v>6.3854026794433594</v>
      </c>
      <c r="K29" s="30">
        <v>7.7699999809265137</v>
      </c>
      <c r="L29" s="30">
        <v>5.2049999237060547</v>
      </c>
      <c r="N29" s="3">
        <v>18</v>
      </c>
      <c r="O29" s="9">
        <v>43577</v>
      </c>
      <c r="P29" s="10">
        <f t="shared" si="0"/>
        <v>6.3854026794433594</v>
      </c>
      <c r="Q29" s="10">
        <f t="shared" si="1"/>
        <v>7.7699999809265137</v>
      </c>
      <c r="R29" s="10">
        <f t="shared" si="2"/>
        <v>5.2049999237060547</v>
      </c>
      <c r="S29" s="10">
        <v>13</v>
      </c>
      <c r="T29" s="10">
        <v>16</v>
      </c>
      <c r="U29" s="10">
        <v>22</v>
      </c>
      <c r="V29" s="10"/>
      <c r="W29" s="27">
        <v>14</v>
      </c>
      <c r="X29" s="30">
        <v>12.844036697247708</v>
      </c>
      <c r="Y29" s="30">
        <v>12.823986053466797</v>
      </c>
      <c r="Z29" s="27">
        <v>14</v>
      </c>
      <c r="AA29" s="30">
        <v>12.844036697247708</v>
      </c>
      <c r="AB29" s="30">
        <v>14.528888702392578</v>
      </c>
      <c r="AC29" s="12"/>
      <c r="AD29" s="27">
        <v>14</v>
      </c>
      <c r="AE29" s="30">
        <v>18.181818181818183</v>
      </c>
      <c r="AF29" s="30">
        <v>14.013606071472168</v>
      </c>
      <c r="AG29" s="27">
        <v>14</v>
      </c>
      <c r="AH29" s="30">
        <v>18.181818181818183</v>
      </c>
      <c r="AI29" s="30">
        <v>15.174999237060547</v>
      </c>
      <c r="AJ29" s="12"/>
      <c r="AK29" s="27">
        <v>14</v>
      </c>
      <c r="AL29" s="30">
        <v>15.053763440860216</v>
      </c>
      <c r="AM29" s="30">
        <v>14.060090065002441</v>
      </c>
      <c r="AN29" s="27">
        <v>14</v>
      </c>
      <c r="AO29" s="30">
        <v>15.053763440860216</v>
      </c>
      <c r="AP29" s="30">
        <v>15.508889198303223</v>
      </c>
      <c r="AQ29" s="12"/>
      <c r="AR29" s="27">
        <v>14</v>
      </c>
      <c r="AS29" s="30">
        <v>7.5675675675675684</v>
      </c>
      <c r="AT29" s="30">
        <v>14.060090065002441</v>
      </c>
      <c r="AU29" s="27">
        <v>14</v>
      </c>
      <c r="AV29" s="30">
        <v>7.5675675675675684</v>
      </c>
      <c r="AW29" s="30">
        <v>15.532777786254883</v>
      </c>
      <c r="AX29" s="11"/>
      <c r="AY29" s="12"/>
      <c r="AZ29" s="12"/>
      <c r="BA29" s="12"/>
      <c r="BB29" s="19" t="s">
        <v>19</v>
      </c>
      <c r="BC29" s="20">
        <f>COUNTIF(AM16:AM234,"&gt;=19")</f>
        <v>0</v>
      </c>
      <c r="BD29" s="21">
        <f>+BC29/BC30</f>
        <v>0</v>
      </c>
      <c r="BE29" s="12"/>
      <c r="BF29" s="10"/>
      <c r="BH29" s="10"/>
    </row>
    <row r="30" spans="3:60" ht="15.75" thickBot="1" x14ac:dyDescent="0.3">
      <c r="C30" s="27"/>
      <c r="D30" s="39"/>
      <c r="E30" s="30"/>
      <c r="F30" s="30"/>
      <c r="G30" s="30"/>
      <c r="H30" s="27">
        <v>19</v>
      </c>
      <c r="I30" s="39">
        <v>43578</v>
      </c>
      <c r="J30" s="30">
        <v>6.9673285484313965</v>
      </c>
      <c r="K30" s="30">
        <v>7.6950011253356934</v>
      </c>
      <c r="L30" s="30">
        <v>6.432776927947998</v>
      </c>
      <c r="N30" s="3">
        <v>19</v>
      </c>
      <c r="O30" s="9">
        <v>43578</v>
      </c>
      <c r="P30" s="10">
        <f t="shared" si="0"/>
        <v>6.9673285484313965</v>
      </c>
      <c r="Q30" s="10">
        <f t="shared" si="1"/>
        <v>7.6950011253356934</v>
      </c>
      <c r="R30" s="10">
        <f t="shared" si="2"/>
        <v>6.432776927947998</v>
      </c>
      <c r="S30" s="10">
        <v>13</v>
      </c>
      <c r="T30" s="10">
        <v>16</v>
      </c>
      <c r="U30" s="10">
        <v>22</v>
      </c>
      <c r="V30" s="10"/>
      <c r="W30" s="27">
        <v>15</v>
      </c>
      <c r="X30" s="30">
        <v>13.761467889908257</v>
      </c>
      <c r="Y30" s="30">
        <v>12.724874496459961</v>
      </c>
      <c r="Z30" s="27">
        <v>15</v>
      </c>
      <c r="AA30" s="30">
        <v>13.761467889908257</v>
      </c>
      <c r="AB30" s="30">
        <v>14.337222099304199</v>
      </c>
      <c r="AC30" s="12"/>
      <c r="AD30" s="27">
        <v>15</v>
      </c>
      <c r="AE30" s="30">
        <v>19.480519480519483</v>
      </c>
      <c r="AF30" s="30">
        <v>13.993517875671387</v>
      </c>
      <c r="AG30" s="27">
        <v>15</v>
      </c>
      <c r="AH30" s="30">
        <v>19.480519480519483</v>
      </c>
      <c r="AI30" s="30">
        <v>15.151110649108887</v>
      </c>
      <c r="AJ30" s="12"/>
      <c r="AK30" s="27">
        <v>15</v>
      </c>
      <c r="AL30" s="30">
        <v>16.129032258064516</v>
      </c>
      <c r="AM30" s="30">
        <v>14.013606071472168</v>
      </c>
      <c r="AN30" s="27">
        <v>15</v>
      </c>
      <c r="AO30" s="30">
        <v>16.129032258064516</v>
      </c>
      <c r="AP30" s="30">
        <v>15.437776565551758</v>
      </c>
      <c r="AQ30" s="12"/>
      <c r="AR30" s="27">
        <v>15</v>
      </c>
      <c r="AS30" s="30">
        <v>8.1081081081081088</v>
      </c>
      <c r="AT30" s="30">
        <v>14.013606071472168</v>
      </c>
      <c r="AU30" s="27">
        <v>15</v>
      </c>
      <c r="AV30" s="30">
        <v>8.1081081081081088</v>
      </c>
      <c r="AW30" s="30">
        <v>15.508889198303223</v>
      </c>
      <c r="AX30" s="11"/>
      <c r="AY30" s="12"/>
      <c r="AZ30" s="12"/>
      <c r="BA30" s="12"/>
      <c r="BB30" s="16" t="s">
        <v>20</v>
      </c>
      <c r="BC30" s="17">
        <f>+AM7</f>
        <v>92</v>
      </c>
      <c r="BD30" s="18"/>
      <c r="BE30" s="12"/>
      <c r="BF30" s="10"/>
      <c r="BH30" s="10"/>
    </row>
    <row r="31" spans="3:60" ht="15" x14ac:dyDescent="0.25">
      <c r="C31" s="27"/>
      <c r="D31" s="39"/>
      <c r="E31" s="30"/>
      <c r="F31" s="30"/>
      <c r="G31" s="30"/>
      <c r="H31" s="27">
        <v>20</v>
      </c>
      <c r="I31" s="39">
        <v>43579</v>
      </c>
      <c r="J31" s="30">
        <v>6.6163721084594727</v>
      </c>
      <c r="K31" s="30">
        <v>7.820000171661377</v>
      </c>
      <c r="L31" s="30">
        <v>5.5138883590698242</v>
      </c>
      <c r="N31" s="3">
        <v>20</v>
      </c>
      <c r="O31" s="9">
        <v>43579</v>
      </c>
      <c r="P31" s="10">
        <f t="shared" si="0"/>
        <v>6.6163721084594727</v>
      </c>
      <c r="Q31" s="10">
        <f t="shared" si="1"/>
        <v>7.820000171661377</v>
      </c>
      <c r="R31" s="10">
        <f t="shared" si="2"/>
        <v>5.5138883590698242</v>
      </c>
      <c r="S31" s="10">
        <v>13</v>
      </c>
      <c r="T31" s="10">
        <v>16</v>
      </c>
      <c r="U31" s="10">
        <v>22</v>
      </c>
      <c r="V31" s="10"/>
      <c r="W31" s="27">
        <v>16</v>
      </c>
      <c r="X31" s="30">
        <v>14.678899082568808</v>
      </c>
      <c r="Y31" s="30">
        <v>12.683280944824219</v>
      </c>
      <c r="Z31" s="27">
        <v>16</v>
      </c>
      <c r="AA31" s="30">
        <v>14.678899082568808</v>
      </c>
      <c r="AB31" s="30">
        <v>14.266111373901367</v>
      </c>
      <c r="AC31" s="12"/>
      <c r="AD31" s="27">
        <v>16</v>
      </c>
      <c r="AE31" s="30">
        <v>20.779220779220779</v>
      </c>
      <c r="AF31" s="30">
        <v>13.924348831176758</v>
      </c>
      <c r="AG31" s="27">
        <v>16</v>
      </c>
      <c r="AH31" s="30">
        <v>20.779220779220779</v>
      </c>
      <c r="AI31" s="30">
        <v>15.102778434753418</v>
      </c>
      <c r="AJ31" s="12"/>
      <c r="AK31" s="27">
        <v>16</v>
      </c>
      <c r="AL31" s="30">
        <v>17.20430107526882</v>
      </c>
      <c r="AM31" s="30">
        <v>13.993517875671387</v>
      </c>
      <c r="AN31" s="27">
        <v>16</v>
      </c>
      <c r="AO31" s="30">
        <v>17.20430107526882</v>
      </c>
      <c r="AP31" s="30">
        <v>15.413887977600098</v>
      </c>
      <c r="AQ31" s="12"/>
      <c r="AR31" s="27">
        <v>16</v>
      </c>
      <c r="AS31" s="30">
        <v>8.6486486486486491</v>
      </c>
      <c r="AT31" s="30">
        <v>13.993517875671387</v>
      </c>
      <c r="AU31" s="27">
        <v>16</v>
      </c>
      <c r="AV31" s="30">
        <v>8.6486486486486491</v>
      </c>
      <c r="AW31" s="30">
        <v>15.437776565551758</v>
      </c>
      <c r="AX31" s="11"/>
      <c r="AY31" s="12"/>
      <c r="AZ31" s="12"/>
      <c r="BA31" s="12"/>
      <c r="BB31" s="68" t="s">
        <v>7</v>
      </c>
      <c r="BC31" s="69"/>
      <c r="BD31" s="70"/>
      <c r="BE31" s="12"/>
      <c r="BF31" s="10"/>
      <c r="BH31" s="10"/>
    </row>
    <row r="32" spans="3:60" ht="15" x14ac:dyDescent="0.25">
      <c r="C32" s="27"/>
      <c r="D32" s="39"/>
      <c r="E32" s="30"/>
      <c r="F32" s="30"/>
      <c r="G32" s="30"/>
      <c r="H32" s="27">
        <v>21</v>
      </c>
      <c r="I32" s="39">
        <v>43580</v>
      </c>
      <c r="J32" s="30">
        <v>6.2904295921325684</v>
      </c>
      <c r="K32" s="30">
        <v>7.8949990272521973</v>
      </c>
      <c r="L32" s="30">
        <v>4.9472217559814453</v>
      </c>
      <c r="N32" s="3">
        <v>21</v>
      </c>
      <c r="O32" s="9">
        <v>43580</v>
      </c>
      <c r="P32" s="10">
        <f t="shared" si="0"/>
        <v>6.2904295921325684</v>
      </c>
      <c r="Q32" s="10">
        <f t="shared" si="1"/>
        <v>7.8949990272521973</v>
      </c>
      <c r="R32" s="10">
        <f t="shared" si="2"/>
        <v>4.9472217559814453</v>
      </c>
      <c r="S32" s="10">
        <v>13</v>
      </c>
      <c r="T32" s="10">
        <v>16</v>
      </c>
      <c r="U32" s="10">
        <v>22</v>
      </c>
      <c r="V32" s="10"/>
      <c r="W32" s="27">
        <v>17</v>
      </c>
      <c r="X32" s="30">
        <v>15.596330275229359</v>
      </c>
      <c r="Y32" s="30">
        <v>12.62620735168457</v>
      </c>
      <c r="Z32" s="27">
        <v>17</v>
      </c>
      <c r="AA32" s="30">
        <v>15.596330275229359</v>
      </c>
      <c r="AB32" s="30">
        <v>14.266111373901367</v>
      </c>
      <c r="AC32" s="12"/>
      <c r="AD32" s="27">
        <v>17</v>
      </c>
      <c r="AE32" s="30">
        <v>22.077922077922079</v>
      </c>
      <c r="AF32" s="30">
        <v>13.918545722961426</v>
      </c>
      <c r="AG32" s="27">
        <v>17</v>
      </c>
      <c r="AH32" s="30">
        <v>22.077922077922079</v>
      </c>
      <c r="AI32" s="30">
        <v>15.078887939453125</v>
      </c>
      <c r="AJ32" s="12"/>
      <c r="AK32" s="27">
        <v>17</v>
      </c>
      <c r="AL32" s="30">
        <v>18.27956989247312</v>
      </c>
      <c r="AM32" s="30">
        <v>13.989578247070313</v>
      </c>
      <c r="AN32" s="27">
        <v>17</v>
      </c>
      <c r="AO32" s="30">
        <v>18.27956989247312</v>
      </c>
      <c r="AP32" s="30">
        <v>15.413887977600098</v>
      </c>
      <c r="AQ32" s="12"/>
      <c r="AR32" s="27">
        <v>17</v>
      </c>
      <c r="AS32" s="30">
        <v>9.1891891891891895</v>
      </c>
      <c r="AT32" s="30">
        <v>13.989578247070313</v>
      </c>
      <c r="AU32" s="27">
        <v>17</v>
      </c>
      <c r="AV32" s="30">
        <v>9.1891891891891895</v>
      </c>
      <c r="AW32" s="30">
        <v>15.413887977600098</v>
      </c>
      <c r="AX32" s="11"/>
      <c r="AY32" s="12"/>
      <c r="AZ32" s="12"/>
      <c r="BA32" s="12"/>
      <c r="BB32" s="13" t="s">
        <v>11</v>
      </c>
      <c r="BC32" s="25" t="s">
        <v>12</v>
      </c>
      <c r="BD32" s="15" t="s">
        <v>9</v>
      </c>
      <c r="BE32" s="12"/>
      <c r="BF32" s="10"/>
      <c r="BH32" s="10"/>
    </row>
    <row r="33" spans="3:60" ht="15" x14ac:dyDescent="0.25">
      <c r="C33" s="27"/>
      <c r="D33" s="39"/>
      <c r="E33" s="30"/>
      <c r="F33" s="30"/>
      <c r="G33" s="30"/>
      <c r="H33" s="27">
        <v>22</v>
      </c>
      <c r="I33" s="39">
        <v>43581</v>
      </c>
      <c r="J33" s="30">
        <v>6.2058577537536621</v>
      </c>
      <c r="K33" s="30">
        <v>7.0411109924316406</v>
      </c>
      <c r="L33" s="30">
        <v>5.5649991035461426</v>
      </c>
      <c r="N33" s="3">
        <v>22</v>
      </c>
      <c r="O33" s="9">
        <v>43581</v>
      </c>
      <c r="P33" s="10">
        <f t="shared" si="0"/>
        <v>6.2058577537536621</v>
      </c>
      <c r="Q33" s="10">
        <f t="shared" si="1"/>
        <v>7.0411109924316406</v>
      </c>
      <c r="R33" s="10">
        <f t="shared" si="2"/>
        <v>5.5649991035461426</v>
      </c>
      <c r="S33" s="10">
        <v>13</v>
      </c>
      <c r="T33" s="10">
        <v>16</v>
      </c>
      <c r="U33" s="10">
        <v>22</v>
      </c>
      <c r="V33" s="10"/>
      <c r="W33" s="27">
        <v>18</v>
      </c>
      <c r="X33" s="30">
        <v>16.513761467889911</v>
      </c>
      <c r="Y33" s="30">
        <v>12.57088565826416</v>
      </c>
      <c r="Z33" s="27">
        <v>18</v>
      </c>
      <c r="AA33" s="30">
        <v>16.513761467889911</v>
      </c>
      <c r="AB33" s="30">
        <v>14.122220993041992</v>
      </c>
      <c r="AC33" s="12"/>
      <c r="AD33" s="27">
        <v>18</v>
      </c>
      <c r="AE33" s="30">
        <v>23.376623376623375</v>
      </c>
      <c r="AF33" s="30">
        <v>13.876358032226563</v>
      </c>
      <c r="AG33" s="27">
        <v>18</v>
      </c>
      <c r="AH33" s="30">
        <v>23.376623376623375</v>
      </c>
      <c r="AI33" s="30">
        <v>15.031110763549805</v>
      </c>
      <c r="AJ33" s="12"/>
      <c r="AK33" s="27">
        <v>18</v>
      </c>
      <c r="AL33" s="30">
        <v>19.35483870967742</v>
      </c>
      <c r="AM33" s="30">
        <v>13.972542762756348</v>
      </c>
      <c r="AN33" s="27">
        <v>18</v>
      </c>
      <c r="AO33" s="30">
        <v>19.35483870967742</v>
      </c>
      <c r="AP33" s="30">
        <v>15.342223167419434</v>
      </c>
      <c r="AQ33" s="12"/>
      <c r="AR33" s="27">
        <v>18</v>
      </c>
      <c r="AS33" s="30">
        <v>9.7297297297297298</v>
      </c>
      <c r="AT33" s="30">
        <v>13.972542762756348</v>
      </c>
      <c r="AU33" s="27">
        <v>18</v>
      </c>
      <c r="AV33" s="30">
        <v>9.7297297297297298</v>
      </c>
      <c r="AW33" s="30">
        <v>15.413887977600098</v>
      </c>
      <c r="AX33" s="11"/>
      <c r="AY33" s="12"/>
      <c r="AZ33" s="12"/>
      <c r="BA33" s="12"/>
      <c r="BB33" s="19" t="s">
        <v>21</v>
      </c>
      <c r="BC33" s="20">
        <f>COUNTIF(AW16:AW234,"&gt;=16")</f>
        <v>6</v>
      </c>
      <c r="BD33" s="21">
        <f>+BC33/BC34</f>
        <v>3.2608695652173912E-2</v>
      </c>
      <c r="BE33" s="12"/>
      <c r="BF33" s="10"/>
      <c r="BH33" s="10"/>
    </row>
    <row r="34" spans="3:60" ht="15.75" thickBot="1" x14ac:dyDescent="0.3">
      <c r="C34" s="27"/>
      <c r="D34" s="39"/>
      <c r="E34" s="30"/>
      <c r="F34" s="30"/>
      <c r="G34" s="30"/>
      <c r="H34" s="27">
        <v>23</v>
      </c>
      <c r="I34" s="39">
        <v>43582</v>
      </c>
      <c r="J34" s="30">
        <v>5.4899234771728516</v>
      </c>
      <c r="K34" s="30">
        <v>6.7877769470214844</v>
      </c>
      <c r="L34" s="30">
        <v>4.5322227478027344</v>
      </c>
      <c r="N34" s="3">
        <v>23</v>
      </c>
      <c r="O34" s="9">
        <v>43582</v>
      </c>
      <c r="P34" s="10">
        <f t="shared" si="0"/>
        <v>5.4899234771728516</v>
      </c>
      <c r="Q34" s="10">
        <f t="shared" si="1"/>
        <v>6.7877769470214844</v>
      </c>
      <c r="R34" s="10">
        <f t="shared" si="2"/>
        <v>4.5322227478027344</v>
      </c>
      <c r="S34" s="10">
        <v>13</v>
      </c>
      <c r="T34" s="10">
        <v>16</v>
      </c>
      <c r="U34" s="10">
        <v>22</v>
      </c>
      <c r="V34" s="10"/>
      <c r="W34" s="27">
        <v>19</v>
      </c>
      <c r="X34" s="30">
        <v>17.431192660550458</v>
      </c>
      <c r="Y34" s="30">
        <v>12.51290225982666</v>
      </c>
      <c r="Z34" s="27">
        <v>19</v>
      </c>
      <c r="AA34" s="30">
        <v>17.431192660550458</v>
      </c>
      <c r="AB34" s="30">
        <v>14.050000190734863</v>
      </c>
      <c r="AC34" s="12"/>
      <c r="AD34" s="27">
        <v>19</v>
      </c>
      <c r="AE34" s="30">
        <v>24.675324675324674</v>
      </c>
      <c r="AF34" s="30">
        <v>13.840819358825684</v>
      </c>
      <c r="AG34" s="27">
        <v>19</v>
      </c>
      <c r="AH34" s="30">
        <v>24.675324675324674</v>
      </c>
      <c r="AI34" s="30">
        <v>14.960000991821289</v>
      </c>
      <c r="AJ34" s="12"/>
      <c r="AK34" s="27">
        <v>19</v>
      </c>
      <c r="AL34" s="30">
        <v>20.43010752688172</v>
      </c>
      <c r="AM34" s="30">
        <v>13.924348831176758</v>
      </c>
      <c r="AN34" s="27">
        <v>19</v>
      </c>
      <c r="AO34" s="30">
        <v>20.43010752688172</v>
      </c>
      <c r="AP34" s="30">
        <v>15.293888092041016</v>
      </c>
      <c r="AQ34" s="12"/>
      <c r="AR34" s="27">
        <v>19</v>
      </c>
      <c r="AS34" s="30">
        <v>10.27027027027027</v>
      </c>
      <c r="AT34" s="30">
        <v>13.924348831176758</v>
      </c>
      <c r="AU34" s="27">
        <v>19</v>
      </c>
      <c r="AV34" s="30">
        <v>10.27027027027027</v>
      </c>
      <c r="AW34" s="30">
        <v>15.342223167419434</v>
      </c>
      <c r="AX34" s="11"/>
      <c r="AY34" s="12"/>
      <c r="AZ34" s="12"/>
      <c r="BA34" s="12"/>
      <c r="BB34" s="22" t="s">
        <v>140</v>
      </c>
      <c r="BC34" s="23">
        <f>+AU7</f>
        <v>184</v>
      </c>
      <c r="BD34" s="24"/>
      <c r="BE34" s="12"/>
      <c r="BF34" s="10"/>
      <c r="BH34" s="10"/>
    </row>
    <row r="35" spans="3:60" ht="15" x14ac:dyDescent="0.25">
      <c r="C35" s="27"/>
      <c r="D35" s="39"/>
      <c r="E35" s="30"/>
      <c r="F35" s="30"/>
      <c r="G35" s="30"/>
      <c r="H35" s="27">
        <v>24</v>
      </c>
      <c r="I35" s="39">
        <v>43583</v>
      </c>
      <c r="J35" s="30">
        <v>4.8876996040344238</v>
      </c>
      <c r="K35" s="30">
        <v>5.8472232818603516</v>
      </c>
      <c r="L35" s="30">
        <v>4.272221565246582</v>
      </c>
      <c r="N35" s="3">
        <v>24</v>
      </c>
      <c r="O35" s="9">
        <v>43583</v>
      </c>
      <c r="P35" s="10">
        <f t="shared" si="0"/>
        <v>4.8876996040344238</v>
      </c>
      <c r="Q35" s="10">
        <f t="shared" si="1"/>
        <v>5.8472232818603516</v>
      </c>
      <c r="R35" s="10">
        <f t="shared" si="2"/>
        <v>4.272221565246582</v>
      </c>
      <c r="S35" s="10">
        <v>13</v>
      </c>
      <c r="T35" s="10">
        <v>16</v>
      </c>
      <c r="U35" s="10">
        <v>22</v>
      </c>
      <c r="V35" s="10"/>
      <c r="W35" s="27">
        <v>20</v>
      </c>
      <c r="X35" s="30">
        <v>18.348623853211009</v>
      </c>
      <c r="Y35" s="30">
        <v>12.442805290222168</v>
      </c>
      <c r="Z35" s="27">
        <v>20</v>
      </c>
      <c r="AA35" s="30">
        <v>18.348623853211009</v>
      </c>
      <c r="AB35" s="30">
        <v>13.977777481079102</v>
      </c>
      <c r="AC35" s="12"/>
      <c r="AD35" s="27">
        <v>20</v>
      </c>
      <c r="AE35" s="30">
        <v>25.97402597402597</v>
      </c>
      <c r="AF35" s="30">
        <v>13.828580856323242</v>
      </c>
      <c r="AG35" s="27">
        <v>20</v>
      </c>
      <c r="AH35" s="30">
        <v>25.97402597402597</v>
      </c>
      <c r="AI35" s="30">
        <v>14.912221908569336</v>
      </c>
      <c r="AJ35" s="12"/>
      <c r="AK35" s="27">
        <v>20</v>
      </c>
      <c r="AL35" s="30">
        <v>21.50537634408602</v>
      </c>
      <c r="AM35" s="30">
        <v>13.918545722961426</v>
      </c>
      <c r="AN35" s="27">
        <v>20</v>
      </c>
      <c r="AO35" s="30">
        <v>21.50537634408602</v>
      </c>
      <c r="AP35" s="30">
        <v>15.2227783203125</v>
      </c>
      <c r="AQ35" s="12"/>
      <c r="AR35" s="27">
        <v>20</v>
      </c>
      <c r="AS35" s="30">
        <v>10.810810810810811</v>
      </c>
      <c r="AT35" s="30">
        <v>13.918545722961426</v>
      </c>
      <c r="AU35" s="27">
        <v>20</v>
      </c>
      <c r="AV35" s="30">
        <v>10.810810810810811</v>
      </c>
      <c r="AW35" s="30">
        <v>15.293888092041016</v>
      </c>
      <c r="AX35" s="11"/>
      <c r="AY35" s="12"/>
      <c r="AZ35" s="12"/>
      <c r="BA35" s="12"/>
      <c r="BB35" s="12"/>
      <c r="BC35" s="10"/>
      <c r="BD35" s="2"/>
      <c r="BE35" s="12"/>
      <c r="BF35" s="10"/>
      <c r="BH35" s="10"/>
    </row>
    <row r="36" spans="3:60" ht="15" x14ac:dyDescent="0.25">
      <c r="C36" s="27"/>
      <c r="D36" s="39"/>
      <c r="E36" s="30"/>
      <c r="F36" s="30"/>
      <c r="G36" s="30"/>
      <c r="H36" s="27">
        <v>25</v>
      </c>
      <c r="I36" s="39">
        <v>43584</v>
      </c>
      <c r="J36" s="30">
        <v>4.8777980804443359</v>
      </c>
      <c r="K36" s="30">
        <v>6.331110954284668</v>
      </c>
      <c r="L36" s="30">
        <v>3.8011105060577393</v>
      </c>
      <c r="N36" s="3">
        <v>25</v>
      </c>
      <c r="O36" s="9">
        <v>43584</v>
      </c>
      <c r="P36" s="10">
        <f t="shared" si="0"/>
        <v>4.8777980804443359</v>
      </c>
      <c r="Q36" s="10">
        <f t="shared" si="1"/>
        <v>6.331110954284668</v>
      </c>
      <c r="R36" s="10">
        <f t="shared" si="2"/>
        <v>3.8011105060577393</v>
      </c>
      <c r="S36" s="10">
        <v>13</v>
      </c>
      <c r="T36" s="10">
        <v>16</v>
      </c>
      <c r="U36" s="10">
        <v>22</v>
      </c>
      <c r="V36" s="10"/>
      <c r="W36" s="27">
        <v>21</v>
      </c>
      <c r="X36" s="30">
        <v>19.26605504587156</v>
      </c>
      <c r="Y36" s="30">
        <v>12.421633720397949</v>
      </c>
      <c r="Z36" s="27">
        <v>21</v>
      </c>
      <c r="AA36" s="30">
        <v>19.26605504587156</v>
      </c>
      <c r="AB36" s="30">
        <v>13.977777481079102</v>
      </c>
      <c r="AC36" s="12"/>
      <c r="AD36" s="27">
        <v>21</v>
      </c>
      <c r="AE36" s="30">
        <v>27.27272727272727</v>
      </c>
      <c r="AF36" s="30">
        <v>13.733123779296875</v>
      </c>
      <c r="AG36" s="27">
        <v>21</v>
      </c>
      <c r="AH36" s="30">
        <v>27.27272727272727</v>
      </c>
      <c r="AI36" s="30">
        <v>14.912221908569336</v>
      </c>
      <c r="AJ36" s="12"/>
      <c r="AK36" s="27">
        <v>21</v>
      </c>
      <c r="AL36" s="30">
        <v>22.58064516129032</v>
      </c>
      <c r="AM36" s="30">
        <v>13.876358032226563</v>
      </c>
      <c r="AN36" s="27">
        <v>21</v>
      </c>
      <c r="AO36" s="30">
        <v>22.58064516129032</v>
      </c>
      <c r="AP36" s="30">
        <v>15.2227783203125</v>
      </c>
      <c r="AQ36" s="12"/>
      <c r="AR36" s="27">
        <v>21</v>
      </c>
      <c r="AS36" s="30">
        <v>11.351351351351353</v>
      </c>
      <c r="AT36" s="30">
        <v>13.876358032226563</v>
      </c>
      <c r="AU36" s="27">
        <v>21</v>
      </c>
      <c r="AV36" s="30">
        <v>11.351351351351353</v>
      </c>
      <c r="AW36" s="30">
        <v>15.2227783203125</v>
      </c>
      <c r="AX36" s="11"/>
      <c r="AY36" s="12"/>
      <c r="AZ36" s="12"/>
      <c r="BA36" s="12"/>
      <c r="BB36" s="12"/>
      <c r="BC36" s="12"/>
      <c r="BD36" s="12"/>
      <c r="BE36" s="10"/>
      <c r="BF36" s="2"/>
    </row>
    <row r="37" spans="3:60" ht="15" x14ac:dyDescent="0.25">
      <c r="C37" s="27"/>
      <c r="D37" s="39"/>
      <c r="E37" s="30"/>
      <c r="F37" s="30"/>
      <c r="G37" s="30"/>
      <c r="H37" s="27">
        <v>26</v>
      </c>
      <c r="I37" s="39">
        <v>43585</v>
      </c>
      <c r="J37" s="30">
        <v>4.8931903839111328</v>
      </c>
      <c r="K37" s="30">
        <v>6.5599994659423828</v>
      </c>
      <c r="L37" s="30">
        <v>3.7749989032745361</v>
      </c>
      <c r="N37" s="3">
        <v>26</v>
      </c>
      <c r="O37" s="9">
        <v>43585</v>
      </c>
      <c r="P37" s="10">
        <f t="shared" si="0"/>
        <v>4.8931903839111328</v>
      </c>
      <c r="Q37" s="10">
        <f t="shared" si="1"/>
        <v>6.5599994659423828</v>
      </c>
      <c r="R37" s="10">
        <f t="shared" si="2"/>
        <v>3.7749989032745361</v>
      </c>
      <c r="S37" s="10">
        <v>13</v>
      </c>
      <c r="T37" s="10">
        <v>16</v>
      </c>
      <c r="U37" s="10">
        <v>22</v>
      </c>
      <c r="V37" s="10"/>
      <c r="W37" s="27">
        <v>22</v>
      </c>
      <c r="X37" s="30">
        <v>20.183486238532112</v>
      </c>
      <c r="Y37" s="30">
        <v>12.411972045898438</v>
      </c>
      <c r="Z37" s="27">
        <v>22</v>
      </c>
      <c r="AA37" s="30">
        <v>20.183486238532112</v>
      </c>
      <c r="AB37" s="30">
        <v>13.930000305175781</v>
      </c>
      <c r="AC37" s="12"/>
      <c r="AD37" s="27">
        <v>22</v>
      </c>
      <c r="AE37" s="30">
        <v>28.571428571428569</v>
      </c>
      <c r="AF37" s="30">
        <v>13.651163101196289</v>
      </c>
      <c r="AG37" s="27">
        <v>22</v>
      </c>
      <c r="AH37" s="30">
        <v>28.571428571428569</v>
      </c>
      <c r="AI37" s="30">
        <v>14.863889694213867</v>
      </c>
      <c r="AJ37" s="12"/>
      <c r="AK37" s="27">
        <v>22</v>
      </c>
      <c r="AL37" s="30">
        <v>23.655913978494624</v>
      </c>
      <c r="AM37" s="30">
        <v>13.840819358825684</v>
      </c>
      <c r="AN37" s="27">
        <v>22</v>
      </c>
      <c r="AO37" s="30">
        <v>23.655913978494624</v>
      </c>
      <c r="AP37" s="30">
        <v>15.174999237060547</v>
      </c>
      <c r="AQ37" s="12"/>
      <c r="AR37" s="27">
        <v>22</v>
      </c>
      <c r="AS37" s="30">
        <v>11.891891891891893</v>
      </c>
      <c r="AT37" s="30">
        <v>13.840819358825684</v>
      </c>
      <c r="AU37" s="27">
        <v>22</v>
      </c>
      <c r="AV37" s="30">
        <v>11.891891891891893</v>
      </c>
      <c r="AW37" s="30">
        <v>15.2227783203125</v>
      </c>
      <c r="AX37" s="11"/>
      <c r="AY37" s="12"/>
      <c r="AZ37" s="12"/>
      <c r="BA37" s="12"/>
      <c r="BB37" s="12" t="s">
        <v>39</v>
      </c>
      <c r="BC37" s="37">
        <v>42840</v>
      </c>
      <c r="BD37" s="37">
        <v>42947</v>
      </c>
      <c r="BE37" s="12"/>
      <c r="BF37" s="10"/>
      <c r="BH37" s="10"/>
    </row>
    <row r="38" spans="3:60" ht="15" x14ac:dyDescent="0.25">
      <c r="C38" s="27"/>
      <c r="D38" s="39"/>
      <c r="E38" s="30"/>
      <c r="F38" s="30"/>
      <c r="G38" s="30"/>
      <c r="H38" s="27">
        <v>27</v>
      </c>
      <c r="I38" s="39">
        <v>43586</v>
      </c>
      <c r="J38" s="30">
        <v>5.1329059600830078</v>
      </c>
      <c r="K38" s="30">
        <v>6.7122225761413574</v>
      </c>
      <c r="L38" s="30">
        <v>3.6172230243682861</v>
      </c>
      <c r="N38" s="3">
        <v>27</v>
      </c>
      <c r="O38" s="9">
        <v>43586</v>
      </c>
      <c r="P38" s="10">
        <f t="shared" si="0"/>
        <v>5.1329059600830078</v>
      </c>
      <c r="Q38" s="10">
        <f t="shared" si="1"/>
        <v>6.7122225761413574</v>
      </c>
      <c r="R38" s="10">
        <f t="shared" si="2"/>
        <v>3.6172230243682861</v>
      </c>
      <c r="S38" s="10">
        <v>13</v>
      </c>
      <c r="T38" s="10">
        <v>16</v>
      </c>
      <c r="U38" s="10">
        <v>22</v>
      </c>
      <c r="V38" s="10"/>
      <c r="W38" s="27">
        <v>23</v>
      </c>
      <c r="X38" s="30">
        <v>21.100917431192663</v>
      </c>
      <c r="Y38" s="30">
        <v>12.402581214904785</v>
      </c>
      <c r="Z38" s="27">
        <v>23</v>
      </c>
      <c r="AA38" s="30">
        <v>21.100917431192663</v>
      </c>
      <c r="AB38" s="30">
        <v>13.713890075683594</v>
      </c>
      <c r="AC38" s="12"/>
      <c r="AD38" s="27">
        <v>23</v>
      </c>
      <c r="AE38" s="30">
        <v>29.870129870129869</v>
      </c>
      <c r="AF38" s="30">
        <v>13.605429649353027</v>
      </c>
      <c r="AG38" s="27">
        <v>23</v>
      </c>
      <c r="AH38" s="30">
        <v>29.870129870129869</v>
      </c>
      <c r="AI38" s="30">
        <v>14.816110610961914</v>
      </c>
      <c r="AJ38" s="12"/>
      <c r="AK38" s="27">
        <v>23</v>
      </c>
      <c r="AL38" s="30">
        <v>24.731182795698924</v>
      </c>
      <c r="AM38" s="30">
        <v>13.828580856323242</v>
      </c>
      <c r="AN38" s="27">
        <v>23</v>
      </c>
      <c r="AO38" s="30">
        <v>24.731182795698924</v>
      </c>
      <c r="AP38" s="30">
        <v>15.151110649108887</v>
      </c>
      <c r="AQ38" s="12"/>
      <c r="AR38" s="27">
        <v>23</v>
      </c>
      <c r="AS38" s="30">
        <v>12.432432432432433</v>
      </c>
      <c r="AT38" s="30">
        <v>13.828580856323242</v>
      </c>
      <c r="AU38" s="27">
        <v>23</v>
      </c>
      <c r="AV38" s="30">
        <v>12.432432432432433</v>
      </c>
      <c r="AW38" s="30">
        <v>15.174999237060547</v>
      </c>
      <c r="AX38" s="11"/>
      <c r="AY38" s="12"/>
      <c r="AZ38" s="12"/>
      <c r="BA38" s="12"/>
      <c r="BB38" s="12" t="s">
        <v>40</v>
      </c>
      <c r="BC38" s="37">
        <v>42948</v>
      </c>
      <c r="BD38" s="37">
        <v>43023</v>
      </c>
      <c r="BE38" s="12"/>
      <c r="BF38" s="10"/>
      <c r="BH38" s="10"/>
    </row>
    <row r="39" spans="3:60" ht="15" x14ac:dyDescent="0.25">
      <c r="C39" s="27"/>
      <c r="D39" s="39"/>
      <c r="E39" s="30"/>
      <c r="F39" s="30"/>
      <c r="G39" s="30"/>
      <c r="H39" s="27">
        <v>28</v>
      </c>
      <c r="I39" s="39">
        <v>43587</v>
      </c>
      <c r="J39" s="30">
        <v>5.4613513946533203</v>
      </c>
      <c r="K39" s="30">
        <v>6.8888897895812988</v>
      </c>
      <c r="L39" s="30">
        <v>4.3500008583068848</v>
      </c>
      <c r="N39" s="3">
        <v>28</v>
      </c>
      <c r="O39" s="9">
        <v>43587</v>
      </c>
      <c r="P39" s="10">
        <f t="shared" si="0"/>
        <v>5.4613513946533203</v>
      </c>
      <c r="Q39" s="10">
        <f t="shared" si="1"/>
        <v>6.8888897895812988</v>
      </c>
      <c r="R39" s="10">
        <f t="shared" si="2"/>
        <v>4.3500008583068848</v>
      </c>
      <c r="S39" s="10">
        <v>13</v>
      </c>
      <c r="T39" s="10">
        <v>16</v>
      </c>
      <c r="U39" s="10">
        <v>22</v>
      </c>
      <c r="V39" s="10"/>
      <c r="W39" s="27">
        <v>24</v>
      </c>
      <c r="X39" s="30">
        <v>22.018348623853214</v>
      </c>
      <c r="Y39" s="30">
        <v>12.303447723388672</v>
      </c>
      <c r="Z39" s="27">
        <v>24</v>
      </c>
      <c r="AA39" s="30">
        <v>22.018348623853214</v>
      </c>
      <c r="AB39" s="30">
        <v>13.666110992431641</v>
      </c>
      <c r="AC39" s="12"/>
      <c r="AD39" s="27">
        <v>24</v>
      </c>
      <c r="AE39" s="30">
        <v>31.168831168831169</v>
      </c>
      <c r="AF39" s="30">
        <v>13.532712936401367</v>
      </c>
      <c r="AG39" s="27">
        <v>24</v>
      </c>
      <c r="AH39" s="30">
        <v>31.168831168831169</v>
      </c>
      <c r="AI39" s="30">
        <v>14.625</v>
      </c>
      <c r="AJ39" s="12"/>
      <c r="AK39" s="27">
        <v>24</v>
      </c>
      <c r="AL39" s="30">
        <v>25.806451612903224</v>
      </c>
      <c r="AM39" s="30">
        <v>13.73914909362793</v>
      </c>
      <c r="AN39" s="27">
        <v>24</v>
      </c>
      <c r="AO39" s="30">
        <v>25.806451612903224</v>
      </c>
      <c r="AP39" s="30">
        <v>15.102778434753418</v>
      </c>
      <c r="AQ39" s="12"/>
      <c r="AR39" s="27">
        <v>24</v>
      </c>
      <c r="AS39" s="30">
        <v>12.972972972972974</v>
      </c>
      <c r="AT39" s="30">
        <v>13.75815486907959</v>
      </c>
      <c r="AU39" s="27">
        <v>24</v>
      </c>
      <c r="AV39" s="30">
        <v>12.972972972972974</v>
      </c>
      <c r="AW39" s="30">
        <v>15.151110649108887</v>
      </c>
      <c r="AX39" s="11"/>
      <c r="AY39" s="12"/>
      <c r="AZ39" s="12"/>
      <c r="BA39" s="12"/>
      <c r="BB39" s="12" t="s">
        <v>17</v>
      </c>
      <c r="BC39" s="37">
        <v>42908</v>
      </c>
      <c r="BD39" s="37">
        <v>42999</v>
      </c>
      <c r="BE39" s="12"/>
      <c r="BF39" s="10"/>
      <c r="BH39" s="10"/>
    </row>
    <row r="40" spans="3:60" ht="15" x14ac:dyDescent="0.25">
      <c r="C40" s="27"/>
      <c r="D40" s="39"/>
      <c r="E40" s="30"/>
      <c r="F40" s="30"/>
      <c r="G40" s="30"/>
      <c r="H40" s="27">
        <v>29</v>
      </c>
      <c r="I40" s="39">
        <v>43588</v>
      </c>
      <c r="J40" s="30">
        <v>5.9276494979858398</v>
      </c>
      <c r="K40" s="30">
        <v>7.7949991226196289</v>
      </c>
      <c r="L40" s="30">
        <v>4.272221565246582</v>
      </c>
      <c r="N40" s="3">
        <v>29</v>
      </c>
      <c r="O40" s="9">
        <v>43588</v>
      </c>
      <c r="P40" s="10">
        <f t="shared" si="0"/>
        <v>5.9276494979858398</v>
      </c>
      <c r="Q40" s="10">
        <f t="shared" si="1"/>
        <v>7.7949991226196289</v>
      </c>
      <c r="R40" s="10">
        <f t="shared" si="2"/>
        <v>4.272221565246582</v>
      </c>
      <c r="S40" s="10">
        <v>13</v>
      </c>
      <c r="T40" s="10">
        <v>16</v>
      </c>
      <c r="U40" s="10">
        <v>22</v>
      </c>
      <c r="V40" s="10"/>
      <c r="W40" s="27">
        <v>25</v>
      </c>
      <c r="X40" s="30">
        <v>22.935779816513762</v>
      </c>
      <c r="Y40" s="30">
        <v>12.178590774536133</v>
      </c>
      <c r="Z40" s="27">
        <v>25</v>
      </c>
      <c r="AA40" s="30">
        <v>22.935779816513762</v>
      </c>
      <c r="AB40" s="30">
        <v>13.617778778076172</v>
      </c>
      <c r="AC40" s="12"/>
      <c r="AD40" s="27">
        <v>25</v>
      </c>
      <c r="AE40" s="30">
        <v>32.467532467532465</v>
      </c>
      <c r="AF40" s="30">
        <v>13.385408401489258</v>
      </c>
      <c r="AG40" s="27">
        <v>25</v>
      </c>
      <c r="AH40" s="30">
        <v>32.467532467532465</v>
      </c>
      <c r="AI40" s="30">
        <v>14.601112365722656</v>
      </c>
      <c r="AJ40" s="12"/>
      <c r="AK40" s="27">
        <v>25</v>
      </c>
      <c r="AL40" s="30">
        <v>26.881720430107524</v>
      </c>
      <c r="AM40" s="30">
        <v>13.733123779296875</v>
      </c>
      <c r="AN40" s="27">
        <v>25</v>
      </c>
      <c r="AO40" s="30">
        <v>26.881720430107524</v>
      </c>
      <c r="AP40" s="30">
        <v>15.078887939453125</v>
      </c>
      <c r="AQ40" s="12"/>
      <c r="AR40" s="27">
        <v>25</v>
      </c>
      <c r="AS40" s="30">
        <v>13.513513513513514</v>
      </c>
      <c r="AT40" s="30">
        <v>13.73914909362793</v>
      </c>
      <c r="AU40" s="27">
        <v>25</v>
      </c>
      <c r="AV40" s="30">
        <v>13.513513513513514</v>
      </c>
      <c r="AW40" s="30">
        <v>15.102778434753418</v>
      </c>
      <c r="AX40" s="11"/>
      <c r="AY40" s="12"/>
      <c r="AZ40" s="12"/>
      <c r="BA40" s="12"/>
      <c r="BB40" s="10" t="s">
        <v>7</v>
      </c>
      <c r="BC40" s="37">
        <v>42840</v>
      </c>
      <c r="BD40" s="37">
        <v>43023</v>
      </c>
      <c r="BE40" s="10"/>
      <c r="BF40" s="10"/>
      <c r="BH40" s="10"/>
    </row>
    <row r="41" spans="3:60" ht="15" x14ac:dyDescent="0.25">
      <c r="C41" s="27"/>
      <c r="D41" s="39"/>
      <c r="E41" s="30"/>
      <c r="F41" s="30"/>
      <c r="G41" s="30"/>
      <c r="H41" s="27">
        <v>30</v>
      </c>
      <c r="I41" s="39">
        <v>43589</v>
      </c>
      <c r="J41" s="30">
        <v>6.6636867523193359</v>
      </c>
      <c r="K41" s="30">
        <v>8.3938894271850586</v>
      </c>
      <c r="L41" s="30">
        <v>4.9727778434753418</v>
      </c>
      <c r="N41" s="3">
        <v>30</v>
      </c>
      <c r="O41" s="9">
        <v>43589</v>
      </c>
      <c r="P41" s="10">
        <f t="shared" si="0"/>
        <v>6.6636867523193359</v>
      </c>
      <c r="Q41" s="10">
        <f t="shared" si="1"/>
        <v>8.3938894271850586</v>
      </c>
      <c r="R41" s="10">
        <f t="shared" si="2"/>
        <v>4.9727778434753418</v>
      </c>
      <c r="S41" s="10">
        <v>13</v>
      </c>
      <c r="T41" s="10">
        <v>16</v>
      </c>
      <c r="U41" s="10">
        <v>22</v>
      </c>
      <c r="V41" s="10"/>
      <c r="W41" s="27">
        <v>26</v>
      </c>
      <c r="X41" s="30">
        <v>23.853211009174313</v>
      </c>
      <c r="Y41" s="30">
        <v>12.174549102783203</v>
      </c>
      <c r="Z41" s="27">
        <v>26</v>
      </c>
      <c r="AA41" s="30">
        <v>23.853211009174313</v>
      </c>
      <c r="AB41" s="30">
        <v>13.617778778076172</v>
      </c>
      <c r="AC41" s="12"/>
      <c r="AD41" s="27">
        <v>26</v>
      </c>
      <c r="AE41" s="30">
        <v>33.766233766233768</v>
      </c>
      <c r="AF41" s="30">
        <v>13.365052223205566</v>
      </c>
      <c r="AG41" s="27">
        <v>26</v>
      </c>
      <c r="AH41" s="30">
        <v>33.766233766233768</v>
      </c>
      <c r="AI41" s="30">
        <v>14.552777290344238</v>
      </c>
      <c r="AJ41" s="12"/>
      <c r="AK41" s="27">
        <v>26</v>
      </c>
      <c r="AL41" s="30">
        <v>27.956989247311824</v>
      </c>
      <c r="AM41" s="30">
        <v>13.651163101196289</v>
      </c>
      <c r="AN41" s="27">
        <v>26</v>
      </c>
      <c r="AO41" s="30">
        <v>27.956989247311824</v>
      </c>
      <c r="AP41" s="30">
        <v>15.078887939453125</v>
      </c>
      <c r="AQ41" s="12"/>
      <c r="AR41" s="27">
        <v>26</v>
      </c>
      <c r="AS41" s="30">
        <v>14.054054054054054</v>
      </c>
      <c r="AT41" s="30">
        <v>13.733123779296875</v>
      </c>
      <c r="AU41" s="27">
        <v>26</v>
      </c>
      <c r="AV41" s="30">
        <v>14.054054054054054</v>
      </c>
      <c r="AW41" s="30">
        <v>15.078887939453125</v>
      </c>
      <c r="AX41" s="11"/>
      <c r="AY41" s="12"/>
      <c r="AZ41" s="12"/>
      <c r="BA41" s="12"/>
      <c r="BB41" s="12"/>
      <c r="BC41" s="9"/>
      <c r="BD41" s="10"/>
      <c r="BE41" s="10"/>
      <c r="BF41" s="10"/>
      <c r="BH41" s="10"/>
    </row>
    <row r="42" spans="3:60" ht="15" x14ac:dyDescent="0.25">
      <c r="C42" s="27"/>
      <c r="D42" s="39"/>
      <c r="E42" s="30"/>
      <c r="F42" s="30"/>
      <c r="G42" s="30"/>
      <c r="H42" s="27">
        <v>31</v>
      </c>
      <c r="I42" s="39">
        <v>43590</v>
      </c>
      <c r="J42" s="30">
        <v>7.3805704116821289</v>
      </c>
      <c r="K42" s="30">
        <v>9.0638885498046875</v>
      </c>
      <c r="L42" s="30">
        <v>5.744999885559082</v>
      </c>
      <c r="N42" s="3">
        <v>31</v>
      </c>
      <c r="O42" s="9">
        <v>43590</v>
      </c>
      <c r="P42" s="10">
        <f t="shared" si="0"/>
        <v>7.3805704116821289</v>
      </c>
      <c r="Q42" s="10">
        <f t="shared" si="1"/>
        <v>9.0638885498046875</v>
      </c>
      <c r="R42" s="10">
        <f t="shared" si="2"/>
        <v>5.744999885559082</v>
      </c>
      <c r="S42" s="10">
        <v>13</v>
      </c>
      <c r="T42" s="10">
        <v>16</v>
      </c>
      <c r="U42" s="10">
        <v>22</v>
      </c>
      <c r="V42" s="10"/>
      <c r="W42" s="27">
        <v>27</v>
      </c>
      <c r="X42" s="30">
        <v>24.770642201834864</v>
      </c>
      <c r="Y42" s="30">
        <v>12.152569770812988</v>
      </c>
      <c r="Z42" s="27">
        <v>27</v>
      </c>
      <c r="AA42" s="30">
        <v>24.770642201834864</v>
      </c>
      <c r="AB42" s="30">
        <v>13.617778778076172</v>
      </c>
      <c r="AC42" s="12"/>
      <c r="AD42" s="27">
        <v>27</v>
      </c>
      <c r="AE42" s="30">
        <v>35.064935064935064</v>
      </c>
      <c r="AF42" s="30">
        <v>13.352004051208496</v>
      </c>
      <c r="AG42" s="27">
        <v>27</v>
      </c>
      <c r="AH42" s="30">
        <v>35.064935064935064</v>
      </c>
      <c r="AI42" s="30">
        <v>14.217777252197266</v>
      </c>
      <c r="AJ42" s="12"/>
      <c r="AK42" s="27">
        <v>27</v>
      </c>
      <c r="AL42" s="30">
        <v>29.032258064516132</v>
      </c>
      <c r="AM42" s="30">
        <v>13.605429649353027</v>
      </c>
      <c r="AN42" s="27">
        <v>27</v>
      </c>
      <c r="AO42" s="30">
        <v>29.032258064516132</v>
      </c>
      <c r="AP42" s="30">
        <v>15.031110763549805</v>
      </c>
      <c r="AQ42" s="12"/>
      <c r="AR42" s="27">
        <v>27</v>
      </c>
      <c r="AS42" s="30">
        <v>14.594594594594595</v>
      </c>
      <c r="AT42" s="30">
        <v>13.651163101196289</v>
      </c>
      <c r="AU42" s="27">
        <v>27</v>
      </c>
      <c r="AV42" s="30">
        <v>14.594594594594595</v>
      </c>
      <c r="AW42" s="30">
        <v>15.078887939453125</v>
      </c>
      <c r="AX42" s="11"/>
      <c r="AY42" s="12"/>
      <c r="AZ42" s="12"/>
      <c r="BA42" s="12"/>
      <c r="BB42" s="12"/>
      <c r="BC42" s="12"/>
      <c r="BD42" s="12"/>
      <c r="BE42" s="12"/>
      <c r="BF42" s="10"/>
      <c r="BH42" s="10"/>
    </row>
    <row r="43" spans="3:60" ht="15" x14ac:dyDescent="0.25">
      <c r="C43" s="27"/>
      <c r="D43" s="39"/>
      <c r="E43" s="30"/>
      <c r="F43" s="30"/>
      <c r="G43" s="30"/>
      <c r="H43" s="27">
        <v>32</v>
      </c>
      <c r="I43" s="39">
        <v>43591</v>
      </c>
      <c r="J43" s="30">
        <v>7.2476024627685547</v>
      </c>
      <c r="K43" s="30">
        <v>8.8911123275756836</v>
      </c>
      <c r="L43" s="30">
        <v>5.7188882827758789</v>
      </c>
      <c r="N43" s="3">
        <v>32</v>
      </c>
      <c r="O43" s="9">
        <v>43591</v>
      </c>
      <c r="P43" s="10">
        <f t="shared" si="0"/>
        <v>7.2476024627685547</v>
      </c>
      <c r="Q43" s="10">
        <f t="shared" si="1"/>
        <v>8.8911123275756836</v>
      </c>
      <c r="R43" s="10">
        <f t="shared" si="2"/>
        <v>5.7188882827758789</v>
      </c>
      <c r="S43" s="10">
        <v>13</v>
      </c>
      <c r="T43" s="10">
        <v>16</v>
      </c>
      <c r="U43" s="10">
        <v>22</v>
      </c>
      <c r="V43" s="10"/>
      <c r="W43" s="27">
        <v>28</v>
      </c>
      <c r="X43" s="30">
        <v>25.688073394495415</v>
      </c>
      <c r="Y43" s="30">
        <v>12.130302429199219</v>
      </c>
      <c r="Z43" s="27">
        <v>28</v>
      </c>
      <c r="AA43" s="30">
        <v>25.688073394495415</v>
      </c>
      <c r="AB43" s="30">
        <v>13.593890190124512</v>
      </c>
      <c r="AC43" s="12"/>
      <c r="AD43" s="27">
        <v>28</v>
      </c>
      <c r="AE43" s="30">
        <v>36.363636363636367</v>
      </c>
      <c r="AF43" s="30">
        <v>13.351523399353027</v>
      </c>
      <c r="AG43" s="27">
        <v>28</v>
      </c>
      <c r="AH43" s="30">
        <v>36.363636363636367</v>
      </c>
      <c r="AI43" s="30">
        <v>14.193888664245605</v>
      </c>
      <c r="AJ43" s="12"/>
      <c r="AK43" s="27">
        <v>28</v>
      </c>
      <c r="AL43" s="30">
        <v>30.107526881720432</v>
      </c>
      <c r="AM43" s="30">
        <v>13.579828262329102</v>
      </c>
      <c r="AN43" s="27">
        <v>28</v>
      </c>
      <c r="AO43" s="30">
        <v>30.107526881720432</v>
      </c>
      <c r="AP43" s="30">
        <v>14.960000991821289</v>
      </c>
      <c r="AQ43" s="12"/>
      <c r="AR43" s="27">
        <v>28</v>
      </c>
      <c r="AS43" s="30">
        <v>15.135135135135137</v>
      </c>
      <c r="AT43" s="30">
        <v>13.605429649353027</v>
      </c>
      <c r="AU43" s="27">
        <v>28</v>
      </c>
      <c r="AV43" s="30">
        <v>15.135135135135137</v>
      </c>
      <c r="AW43" s="30">
        <v>15.031110763549805</v>
      </c>
      <c r="AX43" s="11"/>
      <c r="AY43" s="12"/>
      <c r="AZ43" s="12"/>
      <c r="BA43" s="12"/>
      <c r="BB43" s="12"/>
      <c r="BC43" s="12"/>
      <c r="BD43" s="12"/>
      <c r="BE43" s="12"/>
      <c r="BF43" s="10"/>
      <c r="BH43" s="10"/>
    </row>
    <row r="44" spans="3:60" ht="15" x14ac:dyDescent="0.25">
      <c r="C44" s="27"/>
      <c r="D44" s="39"/>
      <c r="E44" s="30"/>
      <c r="F44" s="30"/>
      <c r="G44" s="30"/>
      <c r="H44" s="27">
        <v>33</v>
      </c>
      <c r="I44" s="39">
        <v>43592</v>
      </c>
      <c r="J44" s="30">
        <v>7.8207249641418457</v>
      </c>
      <c r="K44" s="30">
        <v>9.5338888168334961</v>
      </c>
      <c r="L44" s="30">
        <v>6.1022229194641113</v>
      </c>
      <c r="N44" s="3">
        <v>33</v>
      </c>
      <c r="O44" s="9">
        <v>43592</v>
      </c>
      <c r="P44" s="10">
        <f t="shared" si="0"/>
        <v>7.8207249641418457</v>
      </c>
      <c r="Q44" s="10">
        <f t="shared" si="1"/>
        <v>9.5338888168334961</v>
      </c>
      <c r="R44" s="10">
        <f t="shared" si="2"/>
        <v>6.1022229194641113</v>
      </c>
      <c r="S44" s="10">
        <v>13</v>
      </c>
      <c r="T44" s="10">
        <v>16</v>
      </c>
      <c r="U44" s="10">
        <v>22</v>
      </c>
      <c r="V44" s="10"/>
      <c r="W44" s="27">
        <v>29</v>
      </c>
      <c r="X44" s="30">
        <v>26.605504587155966</v>
      </c>
      <c r="Y44" s="30">
        <v>12.098621368408203</v>
      </c>
      <c r="Z44" s="27">
        <v>29</v>
      </c>
      <c r="AA44" s="30">
        <v>26.605504587155966</v>
      </c>
      <c r="AB44" s="30">
        <v>13.569999694824219</v>
      </c>
      <c r="AC44" s="12"/>
      <c r="AD44" s="27">
        <v>29</v>
      </c>
      <c r="AE44" s="30">
        <v>37.662337662337663</v>
      </c>
      <c r="AF44" s="30">
        <v>13.346157073974609</v>
      </c>
      <c r="AG44" s="27">
        <v>29</v>
      </c>
      <c r="AH44" s="30">
        <v>37.662337662337663</v>
      </c>
      <c r="AI44" s="30">
        <v>14.026111602783203</v>
      </c>
      <c r="AJ44" s="12"/>
      <c r="AK44" s="27">
        <v>29</v>
      </c>
      <c r="AL44" s="30">
        <v>31.182795698924732</v>
      </c>
      <c r="AM44" s="30">
        <v>13.571245193481445</v>
      </c>
      <c r="AN44" s="27">
        <v>29</v>
      </c>
      <c r="AO44" s="30">
        <v>31.182795698924732</v>
      </c>
      <c r="AP44" s="30">
        <v>14.912221908569336</v>
      </c>
      <c r="AQ44" s="12"/>
      <c r="AR44" s="27">
        <v>29</v>
      </c>
      <c r="AS44" s="30">
        <v>15.675675675675677</v>
      </c>
      <c r="AT44" s="30">
        <v>13.579828262329102</v>
      </c>
      <c r="AU44" s="27">
        <v>29</v>
      </c>
      <c r="AV44" s="30">
        <v>15.675675675675677</v>
      </c>
      <c r="AW44" s="30">
        <v>14.960000991821289</v>
      </c>
      <c r="AX44" s="11"/>
      <c r="AY44" s="12"/>
      <c r="AZ44" s="12"/>
      <c r="BA44" s="12"/>
      <c r="BB44" s="12"/>
      <c r="BC44" s="12"/>
      <c r="BD44" s="12"/>
      <c r="BE44" s="12"/>
      <c r="BF44" s="10"/>
      <c r="BH44" s="10"/>
    </row>
    <row r="45" spans="3:60" ht="15" x14ac:dyDescent="0.25">
      <c r="C45" s="27"/>
      <c r="D45" s="39"/>
      <c r="E45" s="30"/>
      <c r="F45" s="30"/>
      <c r="G45" s="30"/>
      <c r="H45" s="27">
        <v>34</v>
      </c>
      <c r="I45" s="39">
        <v>43593</v>
      </c>
      <c r="J45" s="30">
        <v>7.8498311042785645</v>
      </c>
      <c r="K45" s="30">
        <v>9.5827779769897461</v>
      </c>
      <c r="L45" s="30">
        <v>5.9999995231628418</v>
      </c>
      <c r="N45" s="3">
        <v>34</v>
      </c>
      <c r="O45" s="9">
        <v>43593</v>
      </c>
      <c r="P45" s="10">
        <f t="shared" si="0"/>
        <v>7.8498311042785645</v>
      </c>
      <c r="Q45" s="10">
        <f t="shared" si="1"/>
        <v>9.5827779769897461</v>
      </c>
      <c r="R45" s="10">
        <f t="shared" si="2"/>
        <v>5.9999995231628418</v>
      </c>
      <c r="S45" s="10">
        <v>13</v>
      </c>
      <c r="T45" s="10">
        <v>16</v>
      </c>
      <c r="U45" s="10">
        <v>22</v>
      </c>
      <c r="V45" s="10"/>
      <c r="W45" s="27">
        <v>30</v>
      </c>
      <c r="X45" s="30">
        <v>27.522935779816514</v>
      </c>
      <c r="Y45" s="30">
        <v>12.089784622192383</v>
      </c>
      <c r="Z45" s="27">
        <v>30</v>
      </c>
      <c r="AA45" s="30">
        <v>27.522935779816514</v>
      </c>
      <c r="AB45" s="30">
        <v>13.546111106872559</v>
      </c>
      <c r="AC45" s="12"/>
      <c r="AD45" s="27">
        <v>30</v>
      </c>
      <c r="AE45" s="30">
        <v>38.961038961038966</v>
      </c>
      <c r="AF45" s="30">
        <v>13.228322982788086</v>
      </c>
      <c r="AG45" s="27">
        <v>30</v>
      </c>
      <c r="AH45" s="30">
        <v>38.961038961038966</v>
      </c>
      <c r="AI45" s="30">
        <v>13.977777481079102</v>
      </c>
      <c r="AJ45" s="12"/>
      <c r="AK45" s="27">
        <v>30</v>
      </c>
      <c r="AL45" s="30">
        <v>32.258064516129032</v>
      </c>
      <c r="AM45" s="30">
        <v>13.532712936401367</v>
      </c>
      <c r="AN45" s="27">
        <v>30</v>
      </c>
      <c r="AO45" s="30">
        <v>32.258064516129032</v>
      </c>
      <c r="AP45" s="30">
        <v>14.912221908569336</v>
      </c>
      <c r="AQ45" s="12"/>
      <c r="AR45" s="27">
        <v>30</v>
      </c>
      <c r="AS45" s="30">
        <v>16.216216216216218</v>
      </c>
      <c r="AT45" s="30">
        <v>13.571245193481445</v>
      </c>
      <c r="AU45" s="27">
        <v>30</v>
      </c>
      <c r="AV45" s="30">
        <v>16.216216216216218</v>
      </c>
      <c r="AW45" s="30">
        <v>14.912221908569336</v>
      </c>
      <c r="AX45" s="11"/>
      <c r="AY45" s="12"/>
      <c r="AZ45" s="12"/>
      <c r="BA45" s="12"/>
      <c r="BB45" s="12"/>
      <c r="BC45" s="12"/>
      <c r="BD45" s="12"/>
      <c r="BE45" s="12"/>
      <c r="BF45" s="10"/>
      <c r="BH45" s="10"/>
    </row>
    <row r="46" spans="3:60" ht="15" x14ac:dyDescent="0.25">
      <c r="C46" s="27"/>
      <c r="D46" s="39"/>
      <c r="E46" s="30"/>
      <c r="F46" s="30"/>
      <c r="G46" s="30"/>
      <c r="H46" s="27">
        <v>35</v>
      </c>
      <c r="I46" s="39">
        <v>43594</v>
      </c>
      <c r="J46" s="30">
        <v>7.3638958930969238</v>
      </c>
      <c r="K46" s="30">
        <v>8.4938898086547852</v>
      </c>
      <c r="L46" s="30">
        <v>5.9488887786865234</v>
      </c>
      <c r="N46" s="3">
        <v>35</v>
      </c>
      <c r="O46" s="9">
        <v>43594</v>
      </c>
      <c r="P46" s="10">
        <f t="shared" si="0"/>
        <v>7.3638958930969238</v>
      </c>
      <c r="Q46" s="10">
        <f t="shared" si="1"/>
        <v>8.4938898086547852</v>
      </c>
      <c r="R46" s="10">
        <f t="shared" si="2"/>
        <v>5.9488887786865234</v>
      </c>
      <c r="S46" s="10">
        <v>13</v>
      </c>
      <c r="T46" s="10">
        <v>16</v>
      </c>
      <c r="U46" s="10">
        <v>22</v>
      </c>
      <c r="V46" s="10"/>
      <c r="W46" s="27">
        <v>31</v>
      </c>
      <c r="X46" s="30">
        <v>28.440366972477065</v>
      </c>
      <c r="Y46" s="30">
        <v>11.954425811767578</v>
      </c>
      <c r="Z46" s="27">
        <v>31</v>
      </c>
      <c r="AA46" s="30">
        <v>28.440366972477065</v>
      </c>
      <c r="AB46" s="30">
        <v>13.497220993041992</v>
      </c>
      <c r="AC46" s="12"/>
      <c r="AD46" s="27">
        <v>31</v>
      </c>
      <c r="AE46" s="30">
        <v>40.259740259740262</v>
      </c>
      <c r="AF46" s="30">
        <v>12.955707550048828</v>
      </c>
      <c r="AG46" s="27">
        <v>31</v>
      </c>
      <c r="AH46" s="30">
        <v>40.259740259740262</v>
      </c>
      <c r="AI46" s="30">
        <v>13.930000305175781</v>
      </c>
      <c r="AJ46" s="12"/>
      <c r="AK46" s="27">
        <v>31</v>
      </c>
      <c r="AL46" s="30">
        <v>33.333333333333329</v>
      </c>
      <c r="AM46" s="30">
        <v>13.468659400939941</v>
      </c>
      <c r="AN46" s="27">
        <v>31</v>
      </c>
      <c r="AO46" s="30">
        <v>33.333333333333329</v>
      </c>
      <c r="AP46" s="30">
        <v>14.863889694213867</v>
      </c>
      <c r="AQ46" s="12"/>
      <c r="AR46" s="27">
        <v>31</v>
      </c>
      <c r="AS46" s="30">
        <v>16.756756756756758</v>
      </c>
      <c r="AT46" s="30">
        <v>13.532712936401367</v>
      </c>
      <c r="AU46" s="27">
        <v>31</v>
      </c>
      <c r="AV46" s="30">
        <v>16.756756756756758</v>
      </c>
      <c r="AW46" s="30">
        <v>14.912221908569336</v>
      </c>
      <c r="AX46" s="11"/>
      <c r="AY46" s="12"/>
      <c r="AZ46" s="12"/>
      <c r="BA46" s="12"/>
      <c r="BB46" s="12"/>
      <c r="BC46" s="12"/>
      <c r="BD46" s="12"/>
      <c r="BE46" s="12"/>
      <c r="BF46" s="10"/>
      <c r="BH46" s="10"/>
    </row>
    <row r="47" spans="3:60" ht="15" x14ac:dyDescent="0.25">
      <c r="C47" s="27"/>
      <c r="D47" s="39"/>
      <c r="E47" s="30"/>
      <c r="F47" s="30"/>
      <c r="G47" s="30"/>
      <c r="H47" s="27">
        <v>36</v>
      </c>
      <c r="I47" s="39">
        <v>43595</v>
      </c>
      <c r="J47" s="30">
        <v>7.5195250511169434</v>
      </c>
      <c r="K47" s="30">
        <v>9.1877765655517578</v>
      </c>
      <c r="L47" s="30">
        <v>5.5138883590698242</v>
      </c>
      <c r="N47" s="3">
        <v>36</v>
      </c>
      <c r="O47" s="9">
        <v>43595</v>
      </c>
      <c r="P47" s="10">
        <f t="shared" si="0"/>
        <v>7.5195250511169434</v>
      </c>
      <c r="Q47" s="10">
        <f t="shared" si="1"/>
        <v>9.1877765655517578</v>
      </c>
      <c r="R47" s="10">
        <f t="shared" si="2"/>
        <v>5.5138883590698242</v>
      </c>
      <c r="S47" s="10">
        <v>13</v>
      </c>
      <c r="T47" s="10">
        <v>16</v>
      </c>
      <c r="U47" s="10">
        <v>22</v>
      </c>
      <c r="V47" s="10"/>
      <c r="W47" s="27">
        <v>32</v>
      </c>
      <c r="X47" s="30">
        <v>29.357798165137616</v>
      </c>
      <c r="Y47" s="30">
        <v>11.849483489990234</v>
      </c>
      <c r="Z47" s="27">
        <v>32</v>
      </c>
      <c r="AA47" s="30">
        <v>29.357798165137616</v>
      </c>
      <c r="AB47" s="30">
        <v>13.497220993041992</v>
      </c>
      <c r="AC47" s="12"/>
      <c r="AD47" s="27">
        <v>32</v>
      </c>
      <c r="AE47" s="30">
        <v>41.558441558441558</v>
      </c>
      <c r="AF47" s="30">
        <v>12.932323455810547</v>
      </c>
      <c r="AG47" s="27">
        <v>32</v>
      </c>
      <c r="AH47" s="30">
        <v>41.558441558441558</v>
      </c>
      <c r="AI47" s="30">
        <v>13.930000305175781</v>
      </c>
      <c r="AJ47" s="12"/>
      <c r="AK47" s="27">
        <v>32</v>
      </c>
      <c r="AL47" s="30">
        <v>34.408602150537639</v>
      </c>
      <c r="AM47" s="30">
        <v>13.385408401489258</v>
      </c>
      <c r="AN47" s="27">
        <v>32</v>
      </c>
      <c r="AO47" s="30">
        <v>34.408602150537639</v>
      </c>
      <c r="AP47" s="30">
        <v>14.816110610961914</v>
      </c>
      <c r="AQ47" s="12"/>
      <c r="AR47" s="27">
        <v>32</v>
      </c>
      <c r="AS47" s="30">
        <v>17.297297297297298</v>
      </c>
      <c r="AT47" s="30">
        <v>13.468659400939941</v>
      </c>
      <c r="AU47" s="27">
        <v>32</v>
      </c>
      <c r="AV47" s="30">
        <v>17.297297297297298</v>
      </c>
      <c r="AW47" s="30">
        <v>14.863889694213867</v>
      </c>
      <c r="AX47" s="11"/>
      <c r="AY47" s="12"/>
      <c r="AZ47" s="12"/>
      <c r="BA47" s="12"/>
      <c r="BB47" s="12"/>
      <c r="BC47" s="12"/>
      <c r="BD47" s="12"/>
      <c r="BE47" s="12"/>
      <c r="BF47" s="10"/>
      <c r="BH47" s="10"/>
    </row>
    <row r="48" spans="3:60" ht="15" x14ac:dyDescent="0.25">
      <c r="C48" s="27"/>
      <c r="D48" s="39"/>
      <c r="E48" s="30"/>
      <c r="F48" s="30"/>
      <c r="G48" s="30"/>
      <c r="H48" s="27">
        <v>37</v>
      </c>
      <c r="I48" s="39">
        <v>43596</v>
      </c>
      <c r="J48" s="30">
        <v>8.5155363082885742</v>
      </c>
      <c r="K48" s="30">
        <v>10.247221946716309</v>
      </c>
      <c r="L48" s="30">
        <v>6.3061122894287109</v>
      </c>
      <c r="N48" s="3">
        <v>37</v>
      </c>
      <c r="O48" s="9">
        <v>43596</v>
      </c>
      <c r="P48" s="10">
        <f t="shared" si="0"/>
        <v>8.5155363082885742</v>
      </c>
      <c r="Q48" s="10">
        <f t="shared" si="1"/>
        <v>10.247221946716309</v>
      </c>
      <c r="R48" s="10">
        <f t="shared" si="2"/>
        <v>6.3061122894287109</v>
      </c>
      <c r="S48" s="10">
        <v>13</v>
      </c>
      <c r="T48" s="10">
        <v>16</v>
      </c>
      <c r="U48" s="10">
        <v>22</v>
      </c>
      <c r="V48" s="10"/>
      <c r="W48" s="27">
        <v>33</v>
      </c>
      <c r="X48" s="30">
        <v>30.275229357798167</v>
      </c>
      <c r="Y48" s="30">
        <v>11.820693969726563</v>
      </c>
      <c r="Z48" s="27">
        <v>33</v>
      </c>
      <c r="AA48" s="30">
        <v>30.275229357798167</v>
      </c>
      <c r="AB48" s="30">
        <v>13.472777366638184</v>
      </c>
      <c r="AC48" s="12"/>
      <c r="AD48" s="27">
        <v>33</v>
      </c>
      <c r="AE48" s="30">
        <v>42.857142857142854</v>
      </c>
      <c r="AF48" s="30">
        <v>12.810609817504883</v>
      </c>
      <c r="AG48" s="27">
        <v>33</v>
      </c>
      <c r="AH48" s="30">
        <v>42.857142857142854</v>
      </c>
      <c r="AI48" s="30">
        <v>13.906109809875488</v>
      </c>
      <c r="AJ48" s="12"/>
      <c r="AK48" s="27">
        <v>33</v>
      </c>
      <c r="AL48" s="30">
        <v>35.483870967741936</v>
      </c>
      <c r="AM48" s="30">
        <v>13.365052223205566</v>
      </c>
      <c r="AN48" s="27">
        <v>33</v>
      </c>
      <c r="AO48" s="30">
        <v>35.483870967741936</v>
      </c>
      <c r="AP48" s="30">
        <v>14.64888858795166</v>
      </c>
      <c r="AQ48" s="12"/>
      <c r="AR48" s="27">
        <v>33</v>
      </c>
      <c r="AS48" s="30">
        <v>17.837837837837839</v>
      </c>
      <c r="AT48" s="30">
        <v>13.385408401489258</v>
      </c>
      <c r="AU48" s="27">
        <v>33</v>
      </c>
      <c r="AV48" s="30">
        <v>17.837837837837839</v>
      </c>
      <c r="AW48" s="30">
        <v>14.816110610961914</v>
      </c>
      <c r="AX48" s="11"/>
      <c r="AY48" s="12"/>
      <c r="AZ48" s="12"/>
      <c r="BA48" s="12"/>
      <c r="BB48" s="12"/>
      <c r="BC48" s="12"/>
      <c r="BD48" s="12"/>
      <c r="BE48" s="12"/>
      <c r="BF48" s="10"/>
      <c r="BH48" s="10"/>
    </row>
    <row r="49" spans="3:60" ht="15" x14ac:dyDescent="0.25">
      <c r="C49" s="27"/>
      <c r="D49" s="39"/>
      <c r="E49" s="30"/>
      <c r="F49" s="30"/>
      <c r="G49" s="30"/>
      <c r="H49" s="27">
        <v>38</v>
      </c>
      <c r="I49" s="39">
        <v>43597</v>
      </c>
      <c r="J49" s="30">
        <v>9.2919769287109375</v>
      </c>
      <c r="K49" s="30">
        <v>11.17500114440918</v>
      </c>
      <c r="L49" s="30">
        <v>7.2677783966064453</v>
      </c>
      <c r="N49" s="3">
        <v>38</v>
      </c>
      <c r="O49" s="9">
        <v>43597</v>
      </c>
      <c r="P49" s="10">
        <f t="shared" si="0"/>
        <v>9.2919769287109375</v>
      </c>
      <c r="Q49" s="10">
        <f t="shared" si="1"/>
        <v>11.17500114440918</v>
      </c>
      <c r="R49" s="10">
        <f t="shared" si="2"/>
        <v>7.2677783966064453</v>
      </c>
      <c r="S49" s="10">
        <v>13</v>
      </c>
      <c r="T49" s="10">
        <v>16</v>
      </c>
      <c r="U49" s="10">
        <v>22</v>
      </c>
      <c r="V49" s="10"/>
      <c r="W49" s="27">
        <v>34</v>
      </c>
      <c r="X49" s="30">
        <v>31.192660550458719</v>
      </c>
      <c r="Y49" s="30">
        <v>11.779906272888184</v>
      </c>
      <c r="Z49" s="27">
        <v>34</v>
      </c>
      <c r="AA49" s="30">
        <v>31.192660550458719</v>
      </c>
      <c r="AB49" s="30">
        <v>13.352777481079102</v>
      </c>
      <c r="AC49" s="12"/>
      <c r="AD49" s="27">
        <v>34</v>
      </c>
      <c r="AE49" s="30">
        <v>44.155844155844157</v>
      </c>
      <c r="AF49" s="30">
        <v>12.750271797180176</v>
      </c>
      <c r="AG49" s="27">
        <v>34</v>
      </c>
      <c r="AH49" s="30">
        <v>44.155844155844157</v>
      </c>
      <c r="AI49" s="30">
        <v>13.85777759552002</v>
      </c>
      <c r="AJ49" s="12"/>
      <c r="AK49" s="27">
        <v>34</v>
      </c>
      <c r="AL49" s="30">
        <v>36.55913978494624</v>
      </c>
      <c r="AM49" s="30">
        <v>13.352004051208496</v>
      </c>
      <c r="AN49" s="27">
        <v>34</v>
      </c>
      <c r="AO49" s="30">
        <v>36.55913978494624</v>
      </c>
      <c r="AP49" s="30">
        <v>14.64888858795166</v>
      </c>
      <c r="AQ49" s="12"/>
      <c r="AR49" s="27">
        <v>34</v>
      </c>
      <c r="AS49" s="30">
        <v>18.378378378378379</v>
      </c>
      <c r="AT49" s="30">
        <v>13.365052223205566</v>
      </c>
      <c r="AU49" s="27">
        <v>34</v>
      </c>
      <c r="AV49" s="30">
        <v>18.378378378378379</v>
      </c>
      <c r="AW49" s="30">
        <v>14.64888858795166</v>
      </c>
      <c r="AX49" s="11"/>
      <c r="AY49" s="12"/>
      <c r="AZ49" s="12"/>
      <c r="BA49" s="12"/>
      <c r="BB49" s="12"/>
      <c r="BC49" s="12"/>
      <c r="BD49" s="12"/>
      <c r="BE49" s="12"/>
      <c r="BF49" s="10"/>
      <c r="BH49" s="10"/>
    </row>
    <row r="50" spans="3:60" ht="15" x14ac:dyDescent="0.25">
      <c r="C50" s="27"/>
      <c r="D50" s="39"/>
      <c r="E50" s="30"/>
      <c r="F50" s="30"/>
      <c r="G50" s="30"/>
      <c r="H50" s="27">
        <v>39</v>
      </c>
      <c r="I50" s="39">
        <v>43598</v>
      </c>
      <c r="J50" s="30">
        <v>9.3763771057128906</v>
      </c>
      <c r="K50" s="30">
        <v>11.758889198303223</v>
      </c>
      <c r="L50" s="30">
        <v>7.1161098480224609</v>
      </c>
      <c r="N50" s="3">
        <v>39</v>
      </c>
      <c r="O50" s="9">
        <v>43598</v>
      </c>
      <c r="P50" s="10">
        <f t="shared" si="0"/>
        <v>9.3763771057128906</v>
      </c>
      <c r="Q50" s="10">
        <f t="shared" si="1"/>
        <v>11.758889198303223</v>
      </c>
      <c r="R50" s="10">
        <f t="shared" si="2"/>
        <v>7.1161098480224609</v>
      </c>
      <c r="S50" s="10">
        <v>13</v>
      </c>
      <c r="T50" s="10">
        <v>16</v>
      </c>
      <c r="U50" s="10">
        <v>22</v>
      </c>
      <c r="V50" s="10"/>
      <c r="W50" s="27">
        <v>35</v>
      </c>
      <c r="X50" s="30">
        <v>32.11009174311927</v>
      </c>
      <c r="Y50" s="30">
        <v>11.608916282653809</v>
      </c>
      <c r="Z50" s="27">
        <v>35</v>
      </c>
      <c r="AA50" s="30">
        <v>32.11009174311927</v>
      </c>
      <c r="AB50" s="30">
        <v>13.305000305175781</v>
      </c>
      <c r="AC50" s="12"/>
      <c r="AD50" s="27">
        <v>35</v>
      </c>
      <c r="AE50" s="30">
        <v>45.454545454545453</v>
      </c>
      <c r="AF50" s="30">
        <v>12.742956161499023</v>
      </c>
      <c r="AG50" s="27">
        <v>35</v>
      </c>
      <c r="AH50" s="30">
        <v>45.454545454545453</v>
      </c>
      <c r="AI50" s="30">
        <v>13.617778778076172</v>
      </c>
      <c r="AJ50" s="12"/>
      <c r="AK50" s="27">
        <v>35</v>
      </c>
      <c r="AL50" s="30">
        <v>37.634408602150536</v>
      </c>
      <c r="AM50" s="30">
        <v>13.351523399353027</v>
      </c>
      <c r="AN50" s="27">
        <v>35</v>
      </c>
      <c r="AO50" s="30">
        <v>37.634408602150536</v>
      </c>
      <c r="AP50" s="30">
        <v>14.625</v>
      </c>
      <c r="AQ50" s="12"/>
      <c r="AR50" s="27">
        <v>35</v>
      </c>
      <c r="AS50" s="30">
        <v>18.918918918918919</v>
      </c>
      <c r="AT50" s="30">
        <v>13.352004051208496</v>
      </c>
      <c r="AU50" s="27">
        <v>35</v>
      </c>
      <c r="AV50" s="30">
        <v>18.918918918918919</v>
      </c>
      <c r="AW50" s="30">
        <v>14.64888858795166</v>
      </c>
      <c r="AX50" s="11"/>
      <c r="AY50" s="12"/>
      <c r="AZ50" s="12"/>
      <c r="BA50" s="12"/>
      <c r="BB50" s="12"/>
      <c r="BC50" s="12"/>
      <c r="BD50" s="12"/>
      <c r="BE50" s="12"/>
      <c r="BF50" s="10"/>
      <c r="BH50" s="10"/>
    </row>
    <row r="51" spans="3:60" ht="15" x14ac:dyDescent="0.25">
      <c r="C51" s="27"/>
      <c r="D51" s="39"/>
      <c r="E51" s="30"/>
      <c r="F51" s="30"/>
      <c r="G51" s="30"/>
      <c r="H51" s="27">
        <v>40</v>
      </c>
      <c r="I51" s="39">
        <v>43599</v>
      </c>
      <c r="J51" s="30">
        <v>9.3100509643554688</v>
      </c>
      <c r="K51" s="30">
        <v>11.127222061157227</v>
      </c>
      <c r="L51" s="30">
        <v>7.3927774429321289</v>
      </c>
      <c r="N51" s="3">
        <v>40</v>
      </c>
      <c r="O51" s="9">
        <v>43599</v>
      </c>
      <c r="P51" s="10">
        <f t="shared" si="0"/>
        <v>9.3100509643554688</v>
      </c>
      <c r="Q51" s="10">
        <f t="shared" si="1"/>
        <v>11.127222061157227</v>
      </c>
      <c r="R51" s="10">
        <f t="shared" si="2"/>
        <v>7.3927774429321289</v>
      </c>
      <c r="S51" s="10">
        <v>13</v>
      </c>
      <c r="T51" s="10">
        <v>16</v>
      </c>
      <c r="U51" s="10">
        <v>22</v>
      </c>
      <c r="V51" s="10"/>
      <c r="W51" s="27">
        <v>36</v>
      </c>
      <c r="X51" s="30">
        <v>33.027522935779821</v>
      </c>
      <c r="Y51" s="30">
        <v>11.532561302185059</v>
      </c>
      <c r="Z51" s="27">
        <v>36</v>
      </c>
      <c r="AA51" s="30">
        <v>33.027522935779821</v>
      </c>
      <c r="AB51" s="30">
        <v>13.208889007568359</v>
      </c>
      <c r="AC51" s="12"/>
      <c r="AD51" s="27">
        <v>36</v>
      </c>
      <c r="AE51" s="30">
        <v>46.753246753246749</v>
      </c>
      <c r="AF51" s="30">
        <v>12.68560791015625</v>
      </c>
      <c r="AG51" s="27">
        <v>36</v>
      </c>
      <c r="AH51" s="30">
        <v>46.753246753246749</v>
      </c>
      <c r="AI51" s="30">
        <v>13.546111106872559</v>
      </c>
      <c r="AJ51" s="12"/>
      <c r="AK51" s="27">
        <v>36</v>
      </c>
      <c r="AL51" s="30">
        <v>38.70967741935484</v>
      </c>
      <c r="AM51" s="30">
        <v>13.346157073974609</v>
      </c>
      <c r="AN51" s="27">
        <v>36</v>
      </c>
      <c r="AO51" s="30">
        <v>38.70967741935484</v>
      </c>
      <c r="AP51" s="30">
        <v>14.601112365722656</v>
      </c>
      <c r="AQ51" s="12"/>
      <c r="AR51" s="27">
        <v>36</v>
      </c>
      <c r="AS51" s="30">
        <v>19.45945945945946</v>
      </c>
      <c r="AT51" s="30">
        <v>13.351523399353027</v>
      </c>
      <c r="AU51" s="27">
        <v>36</v>
      </c>
      <c r="AV51" s="30">
        <v>19.45945945945946</v>
      </c>
      <c r="AW51" s="30">
        <v>14.625</v>
      </c>
      <c r="AX51" s="11"/>
      <c r="AY51" s="12"/>
      <c r="AZ51" s="12"/>
      <c r="BA51" s="12"/>
      <c r="BB51" s="12"/>
      <c r="BC51" s="12"/>
      <c r="BD51" s="12"/>
      <c r="BE51" s="12"/>
      <c r="BF51" s="10"/>
      <c r="BH51" s="10"/>
    </row>
    <row r="52" spans="3:60" ht="15" x14ac:dyDescent="0.25">
      <c r="C52" s="27"/>
      <c r="D52" s="39"/>
      <c r="E52" s="30"/>
      <c r="F52" s="30"/>
      <c r="G52" s="30"/>
      <c r="H52" s="27">
        <v>41</v>
      </c>
      <c r="I52" s="39">
        <v>43600</v>
      </c>
      <c r="J52" s="30">
        <v>10.437753677368164</v>
      </c>
      <c r="K52" s="30">
        <v>12.533889770507813</v>
      </c>
      <c r="L52" s="30">
        <v>8.4188880920410156</v>
      </c>
      <c r="N52" s="3">
        <v>41</v>
      </c>
      <c r="O52" s="9">
        <v>43600</v>
      </c>
      <c r="P52" s="10">
        <f t="shared" si="0"/>
        <v>10.437753677368164</v>
      </c>
      <c r="Q52" s="10">
        <f t="shared" si="1"/>
        <v>12.533889770507813</v>
      </c>
      <c r="R52" s="10">
        <f t="shared" si="2"/>
        <v>8.4188880920410156</v>
      </c>
      <c r="S52" s="10">
        <v>13</v>
      </c>
      <c r="T52" s="10">
        <v>16</v>
      </c>
      <c r="U52" s="10">
        <v>22</v>
      </c>
      <c r="V52" s="10"/>
      <c r="W52" s="27">
        <v>37</v>
      </c>
      <c r="X52" s="30">
        <v>33.944954128440372</v>
      </c>
      <c r="Y52" s="30">
        <v>11.387935638427734</v>
      </c>
      <c r="Z52" s="27">
        <v>37</v>
      </c>
      <c r="AA52" s="30">
        <v>33.944954128440372</v>
      </c>
      <c r="AB52" s="30">
        <v>13.063888549804688</v>
      </c>
      <c r="AC52" s="12"/>
      <c r="AD52" s="27">
        <v>37</v>
      </c>
      <c r="AE52" s="30">
        <v>48.051948051948052</v>
      </c>
      <c r="AF52" s="30">
        <v>12.231682777404785</v>
      </c>
      <c r="AG52" s="27">
        <v>37</v>
      </c>
      <c r="AH52" s="30">
        <v>48.051948051948052</v>
      </c>
      <c r="AI52" s="30">
        <v>13.37722110748291</v>
      </c>
      <c r="AJ52" s="12"/>
      <c r="AK52" s="27">
        <v>37</v>
      </c>
      <c r="AL52" s="30">
        <v>39.784946236559136</v>
      </c>
      <c r="AM52" s="30">
        <v>13.228322982788086</v>
      </c>
      <c r="AN52" s="27">
        <v>37</v>
      </c>
      <c r="AO52" s="30">
        <v>39.784946236559136</v>
      </c>
      <c r="AP52" s="30">
        <v>14.552777290344238</v>
      </c>
      <c r="AQ52" s="12"/>
      <c r="AR52" s="27">
        <v>37</v>
      </c>
      <c r="AS52" s="30">
        <v>20</v>
      </c>
      <c r="AT52" s="30">
        <v>13.346157073974609</v>
      </c>
      <c r="AU52" s="27">
        <v>37</v>
      </c>
      <c r="AV52" s="30">
        <v>20</v>
      </c>
      <c r="AW52" s="30">
        <v>14.601112365722656</v>
      </c>
      <c r="AX52" s="11"/>
      <c r="AY52" s="12"/>
      <c r="AZ52" s="12"/>
      <c r="BA52" s="12"/>
      <c r="BB52" s="12"/>
      <c r="BC52" s="12"/>
      <c r="BD52" s="12"/>
      <c r="BE52" s="12"/>
      <c r="BF52" s="10"/>
      <c r="BH52" s="10"/>
    </row>
    <row r="53" spans="3:60" ht="15" x14ac:dyDescent="0.25">
      <c r="C53" s="27"/>
      <c r="D53" s="39"/>
      <c r="E53" s="30"/>
      <c r="F53" s="30"/>
      <c r="G53" s="30"/>
      <c r="H53" s="27">
        <v>42</v>
      </c>
      <c r="I53" s="39">
        <v>43601</v>
      </c>
      <c r="J53" s="30">
        <v>10.038140296936035</v>
      </c>
      <c r="K53" s="30">
        <v>12.122221946716309</v>
      </c>
      <c r="L53" s="30">
        <v>8.244999885559082</v>
      </c>
      <c r="N53" s="3">
        <v>42</v>
      </c>
      <c r="O53" s="9">
        <v>43601</v>
      </c>
      <c r="P53" s="10">
        <f t="shared" si="0"/>
        <v>10.038140296936035</v>
      </c>
      <c r="Q53" s="10">
        <f t="shared" si="1"/>
        <v>12.122221946716309</v>
      </c>
      <c r="R53" s="10">
        <f t="shared" si="2"/>
        <v>8.244999885559082</v>
      </c>
      <c r="S53" s="10">
        <v>13</v>
      </c>
      <c r="T53" s="10">
        <v>16</v>
      </c>
      <c r="U53" s="10">
        <v>22</v>
      </c>
      <c r="V53" s="10"/>
      <c r="W53" s="27">
        <v>38</v>
      </c>
      <c r="X53" s="30">
        <v>34.862385321100916</v>
      </c>
      <c r="Y53" s="30">
        <v>11.321578979492188</v>
      </c>
      <c r="Z53" s="27">
        <v>38</v>
      </c>
      <c r="AA53" s="30">
        <v>34.862385321100916</v>
      </c>
      <c r="AB53" s="30">
        <v>12.992222785949707</v>
      </c>
      <c r="AC53" s="12"/>
      <c r="AD53" s="27">
        <v>38</v>
      </c>
      <c r="AE53" s="30">
        <v>49.350649350649348</v>
      </c>
      <c r="AF53" s="30">
        <v>12.106515884399414</v>
      </c>
      <c r="AG53" s="27">
        <v>38</v>
      </c>
      <c r="AH53" s="30">
        <v>49.350649350649348</v>
      </c>
      <c r="AI53" s="30">
        <v>13.23277759552002</v>
      </c>
      <c r="AJ53" s="12"/>
      <c r="AK53" s="27">
        <v>38</v>
      </c>
      <c r="AL53" s="30">
        <v>40.86021505376344</v>
      </c>
      <c r="AM53" s="30">
        <v>13.06151294708252</v>
      </c>
      <c r="AN53" s="27">
        <v>38</v>
      </c>
      <c r="AO53" s="30">
        <v>40.86021505376344</v>
      </c>
      <c r="AP53" s="30">
        <v>14.552777290344238</v>
      </c>
      <c r="AQ53" s="12"/>
      <c r="AR53" s="27">
        <v>38</v>
      </c>
      <c r="AS53" s="30">
        <v>20.54054054054054</v>
      </c>
      <c r="AT53" s="30">
        <v>13.228322982788086</v>
      </c>
      <c r="AU53" s="27">
        <v>38</v>
      </c>
      <c r="AV53" s="30">
        <v>20.54054054054054</v>
      </c>
      <c r="AW53" s="30">
        <v>14.552777290344238</v>
      </c>
      <c r="AX53" s="11"/>
      <c r="AY53" s="12"/>
      <c r="AZ53" s="12"/>
      <c r="BA53" s="12"/>
      <c r="BB53" s="12"/>
      <c r="BC53" s="12"/>
      <c r="BD53" s="12"/>
      <c r="BE53" s="12"/>
      <c r="BF53" s="10"/>
      <c r="BH53" s="10"/>
    </row>
    <row r="54" spans="3:60" ht="15" x14ac:dyDescent="0.25">
      <c r="C54" s="27"/>
      <c r="D54" s="39"/>
      <c r="E54" s="30"/>
      <c r="F54" s="30"/>
      <c r="G54" s="30"/>
      <c r="H54" s="27">
        <v>43</v>
      </c>
      <c r="I54" s="39">
        <v>43602</v>
      </c>
      <c r="J54" s="30">
        <v>8.509760856628418</v>
      </c>
      <c r="K54" s="30">
        <v>8.9411125183105469</v>
      </c>
      <c r="L54" s="30">
        <v>7.5938882827758789</v>
      </c>
      <c r="N54" s="3">
        <v>43</v>
      </c>
      <c r="O54" s="9">
        <v>43602</v>
      </c>
      <c r="P54" s="10">
        <f t="shared" si="0"/>
        <v>8.509760856628418</v>
      </c>
      <c r="Q54" s="10">
        <f t="shared" si="1"/>
        <v>8.9411125183105469</v>
      </c>
      <c r="R54" s="10">
        <f t="shared" si="2"/>
        <v>7.5938882827758789</v>
      </c>
      <c r="S54" s="10">
        <v>13</v>
      </c>
      <c r="T54" s="10">
        <v>16</v>
      </c>
      <c r="U54" s="10">
        <v>22</v>
      </c>
      <c r="V54" s="10"/>
      <c r="W54" s="27">
        <v>39</v>
      </c>
      <c r="X54" s="30">
        <v>35.779816513761467</v>
      </c>
      <c r="Y54" s="30">
        <v>11.270474433898926</v>
      </c>
      <c r="Z54" s="27">
        <v>39</v>
      </c>
      <c r="AA54" s="30">
        <v>35.779816513761467</v>
      </c>
      <c r="AB54" s="30">
        <v>12.847222328186035</v>
      </c>
      <c r="AC54" s="12"/>
      <c r="AD54" s="27">
        <v>39</v>
      </c>
      <c r="AE54" s="30">
        <v>50.649350649350644</v>
      </c>
      <c r="AF54" s="30">
        <v>11.791522026062012</v>
      </c>
      <c r="AG54" s="27">
        <v>39</v>
      </c>
      <c r="AH54" s="30">
        <v>50.649350649350644</v>
      </c>
      <c r="AI54" s="30">
        <v>13.23277759552002</v>
      </c>
      <c r="AJ54" s="12"/>
      <c r="AK54" s="27">
        <v>39</v>
      </c>
      <c r="AL54" s="30">
        <v>41.935483870967744</v>
      </c>
      <c r="AM54" s="30">
        <v>13.047360420227051</v>
      </c>
      <c r="AN54" s="27">
        <v>39</v>
      </c>
      <c r="AO54" s="30">
        <v>41.935483870967744</v>
      </c>
      <c r="AP54" s="30">
        <v>14.528888702392578</v>
      </c>
      <c r="AQ54" s="12"/>
      <c r="AR54" s="27">
        <v>39</v>
      </c>
      <c r="AS54" s="30">
        <v>21.081081081081081</v>
      </c>
      <c r="AT54" s="30">
        <v>13.06151294708252</v>
      </c>
      <c r="AU54" s="27">
        <v>39</v>
      </c>
      <c r="AV54" s="30">
        <v>21.081081081081081</v>
      </c>
      <c r="AW54" s="30">
        <v>14.552777290344238</v>
      </c>
      <c r="AX54" s="11"/>
      <c r="AY54" s="12"/>
      <c r="AZ54" s="12"/>
      <c r="BA54" s="12"/>
      <c r="BB54" s="12"/>
      <c r="BC54" s="12"/>
      <c r="BD54" s="12"/>
      <c r="BE54" s="12"/>
      <c r="BF54" s="10"/>
      <c r="BH54" s="10"/>
    </row>
    <row r="55" spans="3:60" ht="15" x14ac:dyDescent="0.25">
      <c r="C55" s="27"/>
      <c r="D55" s="39"/>
      <c r="E55" s="30"/>
      <c r="F55" s="30"/>
      <c r="G55" s="30"/>
      <c r="H55" s="27">
        <v>44</v>
      </c>
      <c r="I55" s="39">
        <v>43603</v>
      </c>
      <c r="J55" s="30">
        <v>8.5205802917480469</v>
      </c>
      <c r="K55" s="30">
        <v>10.222223281860352</v>
      </c>
      <c r="L55" s="30">
        <v>6.9649991989135742</v>
      </c>
      <c r="N55" s="3">
        <v>44</v>
      </c>
      <c r="O55" s="9">
        <v>43603</v>
      </c>
      <c r="P55" s="10">
        <f t="shared" si="0"/>
        <v>8.5205802917480469</v>
      </c>
      <c r="Q55" s="10">
        <f t="shared" si="1"/>
        <v>10.222223281860352</v>
      </c>
      <c r="R55" s="10">
        <f t="shared" si="2"/>
        <v>6.9649991989135742</v>
      </c>
      <c r="S55" s="10">
        <v>13</v>
      </c>
      <c r="T55" s="10">
        <v>16</v>
      </c>
      <c r="U55" s="10">
        <v>22</v>
      </c>
      <c r="V55" s="10"/>
      <c r="W55" s="27">
        <v>40</v>
      </c>
      <c r="X55" s="30">
        <v>36.697247706422019</v>
      </c>
      <c r="Y55" s="30">
        <v>11.176723480224609</v>
      </c>
      <c r="Z55" s="27">
        <v>40</v>
      </c>
      <c r="AA55" s="30">
        <v>36.697247706422019</v>
      </c>
      <c r="AB55" s="30">
        <v>12.847222328186035</v>
      </c>
      <c r="AC55" s="12"/>
      <c r="AD55" s="27">
        <v>40</v>
      </c>
      <c r="AE55" s="30">
        <v>51.94805194805194</v>
      </c>
      <c r="AF55" s="30">
        <v>11.752900123596191</v>
      </c>
      <c r="AG55" s="27">
        <v>40</v>
      </c>
      <c r="AH55" s="30">
        <v>51.94805194805194</v>
      </c>
      <c r="AI55" s="30">
        <v>13.208889007568359</v>
      </c>
      <c r="AJ55" s="12"/>
      <c r="AK55" s="27">
        <v>40</v>
      </c>
      <c r="AL55" s="30">
        <v>43.01075268817204</v>
      </c>
      <c r="AM55" s="30">
        <v>12.995868682861328</v>
      </c>
      <c r="AN55" s="27">
        <v>40</v>
      </c>
      <c r="AO55" s="30">
        <v>43.01075268817204</v>
      </c>
      <c r="AP55" s="30">
        <v>14.266111373901367</v>
      </c>
      <c r="AQ55" s="12"/>
      <c r="AR55" s="27">
        <v>40</v>
      </c>
      <c r="AS55" s="30">
        <v>21.621621621621621</v>
      </c>
      <c r="AT55" s="30">
        <v>13.047360420227051</v>
      </c>
      <c r="AU55" s="27">
        <v>40</v>
      </c>
      <c r="AV55" s="30">
        <v>21.621621621621621</v>
      </c>
      <c r="AW55" s="30">
        <v>14.528888702392578</v>
      </c>
      <c r="AX55" s="11"/>
      <c r="AY55" s="12"/>
      <c r="AZ55" s="12"/>
      <c r="BA55" s="12"/>
      <c r="BB55" s="12"/>
      <c r="BC55" s="12"/>
      <c r="BD55" s="12"/>
      <c r="BE55" s="12"/>
      <c r="BF55" s="10"/>
      <c r="BH55" s="10"/>
    </row>
    <row r="56" spans="3:60" ht="15" x14ac:dyDescent="0.25">
      <c r="C56" s="27"/>
      <c r="D56" s="39"/>
      <c r="E56" s="30"/>
      <c r="F56" s="30"/>
      <c r="G56" s="30"/>
      <c r="H56" s="27">
        <v>45</v>
      </c>
      <c r="I56" s="39">
        <v>43604</v>
      </c>
      <c r="J56" s="30">
        <v>8.6732902526855469</v>
      </c>
      <c r="K56" s="30">
        <v>10.516111373901367</v>
      </c>
      <c r="L56" s="30">
        <v>6.7877769470214844</v>
      </c>
      <c r="N56" s="3">
        <v>45</v>
      </c>
      <c r="O56" s="9">
        <v>43604</v>
      </c>
      <c r="P56" s="10">
        <f t="shared" si="0"/>
        <v>8.6732902526855469</v>
      </c>
      <c r="Q56" s="10">
        <f t="shared" si="1"/>
        <v>10.516111373901367</v>
      </c>
      <c r="R56" s="10">
        <f t="shared" si="2"/>
        <v>6.7877769470214844</v>
      </c>
      <c r="S56" s="10">
        <v>13</v>
      </c>
      <c r="T56" s="10">
        <v>16</v>
      </c>
      <c r="U56" s="10">
        <v>22</v>
      </c>
      <c r="V56" s="10"/>
      <c r="W56" s="27">
        <v>41</v>
      </c>
      <c r="X56" s="30">
        <v>37.61467889908257</v>
      </c>
      <c r="Y56" s="30">
        <v>11.121006011962891</v>
      </c>
      <c r="Z56" s="27">
        <v>41</v>
      </c>
      <c r="AA56" s="30">
        <v>37.61467889908257</v>
      </c>
      <c r="AB56" s="30">
        <v>12.702778816223145</v>
      </c>
      <c r="AC56" s="12"/>
      <c r="AD56" s="27">
        <v>41</v>
      </c>
      <c r="AE56" s="30">
        <v>53.246753246753244</v>
      </c>
      <c r="AF56" s="30">
        <v>11.713413238525391</v>
      </c>
      <c r="AG56" s="27">
        <v>41</v>
      </c>
      <c r="AH56" s="30">
        <v>53.246753246753244</v>
      </c>
      <c r="AI56" s="30">
        <v>13.185001373291016</v>
      </c>
      <c r="AJ56" s="12"/>
      <c r="AK56" s="27">
        <v>41</v>
      </c>
      <c r="AL56" s="30">
        <v>44.086021505376344</v>
      </c>
      <c r="AM56" s="30">
        <v>12.972278594970703</v>
      </c>
      <c r="AN56" s="27">
        <v>41</v>
      </c>
      <c r="AO56" s="30">
        <v>44.086021505376344</v>
      </c>
      <c r="AP56" s="30">
        <v>14.217777252197266</v>
      </c>
      <c r="AQ56" s="12"/>
      <c r="AR56" s="27">
        <v>41</v>
      </c>
      <c r="AS56" s="30">
        <v>22.162162162162165</v>
      </c>
      <c r="AT56" s="30">
        <v>12.995868682861328</v>
      </c>
      <c r="AU56" s="27">
        <v>41</v>
      </c>
      <c r="AV56" s="30">
        <v>22.162162162162165</v>
      </c>
      <c r="AW56" s="30">
        <v>14.337222099304199</v>
      </c>
      <c r="AX56" s="11"/>
      <c r="AY56" s="12"/>
      <c r="AZ56" s="12"/>
      <c r="BA56" s="12"/>
      <c r="BB56" s="12"/>
      <c r="BC56" s="12"/>
      <c r="BD56" s="12"/>
      <c r="BE56" s="12"/>
      <c r="BF56" s="10"/>
      <c r="BH56" s="10"/>
    </row>
    <row r="57" spans="3:60" ht="15" x14ac:dyDescent="0.25">
      <c r="C57" s="27"/>
      <c r="D57" s="39"/>
      <c r="E57" s="30"/>
      <c r="F57" s="30"/>
      <c r="G57" s="30"/>
      <c r="H57" s="27">
        <v>46</v>
      </c>
      <c r="I57" s="39">
        <v>43605</v>
      </c>
      <c r="J57" s="30">
        <v>8.2297477722167969</v>
      </c>
      <c r="K57" s="30">
        <v>9.9027786254882813</v>
      </c>
      <c r="L57" s="30">
        <v>6.3822216987609863</v>
      </c>
      <c r="N57" s="3">
        <v>46</v>
      </c>
      <c r="O57" s="9">
        <v>43605</v>
      </c>
      <c r="P57" s="10">
        <f t="shared" si="0"/>
        <v>8.2297477722167969</v>
      </c>
      <c r="Q57" s="10">
        <f t="shared" si="1"/>
        <v>9.9027786254882813</v>
      </c>
      <c r="R57" s="10">
        <f t="shared" si="2"/>
        <v>6.3822216987609863</v>
      </c>
      <c r="S57" s="10">
        <v>13</v>
      </c>
      <c r="T57" s="10">
        <v>16</v>
      </c>
      <c r="U57" s="10">
        <v>22</v>
      </c>
      <c r="V57" s="10"/>
      <c r="W57" s="27">
        <v>42</v>
      </c>
      <c r="X57" s="30">
        <v>38.532110091743121</v>
      </c>
      <c r="Y57" s="30">
        <v>11.022177696228027</v>
      </c>
      <c r="Z57" s="27">
        <v>42</v>
      </c>
      <c r="AA57" s="30">
        <v>38.532110091743121</v>
      </c>
      <c r="AB57" s="30">
        <v>12.606112480163574</v>
      </c>
      <c r="AC57" s="12"/>
      <c r="AD57" s="27">
        <v>42</v>
      </c>
      <c r="AE57" s="30">
        <v>54.54545454545454</v>
      </c>
      <c r="AF57" s="30">
        <v>11.689968109130859</v>
      </c>
      <c r="AG57" s="27">
        <v>42</v>
      </c>
      <c r="AH57" s="30">
        <v>54.54545454545454</v>
      </c>
      <c r="AI57" s="30">
        <v>12.461111068725586</v>
      </c>
      <c r="AJ57" s="12"/>
      <c r="AK57" s="27">
        <v>42</v>
      </c>
      <c r="AL57" s="30">
        <v>45.161290322580641</v>
      </c>
      <c r="AM57" s="30">
        <v>12.955707550048828</v>
      </c>
      <c r="AN57" s="27">
        <v>42</v>
      </c>
      <c r="AO57" s="30">
        <v>45.161290322580641</v>
      </c>
      <c r="AP57" s="30">
        <v>14.193888664245605</v>
      </c>
      <c r="AQ57" s="12"/>
      <c r="AR57" s="27">
        <v>42</v>
      </c>
      <c r="AS57" s="30">
        <v>22.702702702702705</v>
      </c>
      <c r="AT57" s="30">
        <v>12.972278594970703</v>
      </c>
      <c r="AU57" s="27">
        <v>42</v>
      </c>
      <c r="AV57" s="30">
        <v>22.702702702702705</v>
      </c>
      <c r="AW57" s="30">
        <v>14.266111373901367</v>
      </c>
      <c r="AX57" s="11"/>
      <c r="AY57" s="12"/>
      <c r="AZ57" s="12"/>
      <c r="BA57" s="12"/>
      <c r="BB57" s="12"/>
      <c r="BC57" s="12"/>
      <c r="BD57" s="12"/>
      <c r="BE57" s="12"/>
      <c r="BF57" s="10"/>
      <c r="BH57" s="10"/>
    </row>
    <row r="58" spans="3:60" ht="15" x14ac:dyDescent="0.25">
      <c r="C58" s="27"/>
      <c r="D58" s="39"/>
      <c r="E58" s="30"/>
      <c r="F58" s="30"/>
      <c r="G58" s="30"/>
      <c r="H58" s="27">
        <v>47</v>
      </c>
      <c r="I58" s="39">
        <v>43606</v>
      </c>
      <c r="J58" s="30">
        <v>7.5733246803283691</v>
      </c>
      <c r="K58" s="30">
        <v>8.0200004577636719</v>
      </c>
      <c r="L58" s="30">
        <v>7.2172226905822754</v>
      </c>
      <c r="N58" s="3">
        <v>47</v>
      </c>
      <c r="O58" s="9">
        <v>43606</v>
      </c>
      <c r="P58" s="10">
        <f t="shared" si="0"/>
        <v>7.5733246803283691</v>
      </c>
      <c r="Q58" s="10">
        <f t="shared" si="1"/>
        <v>8.0200004577636719</v>
      </c>
      <c r="R58" s="10">
        <f t="shared" si="2"/>
        <v>7.2172226905822754</v>
      </c>
      <c r="S58" s="10">
        <v>13</v>
      </c>
      <c r="T58" s="10">
        <v>16</v>
      </c>
      <c r="U58" s="10">
        <v>22</v>
      </c>
      <c r="V58" s="10"/>
      <c r="W58" s="27">
        <v>43</v>
      </c>
      <c r="X58" s="30">
        <v>39.449541284403672</v>
      </c>
      <c r="Y58" s="30">
        <v>10.98863410949707</v>
      </c>
      <c r="Z58" s="27">
        <v>43</v>
      </c>
      <c r="AA58" s="30">
        <v>39.449541284403672</v>
      </c>
      <c r="AB58" s="30">
        <v>12.533889770507813</v>
      </c>
      <c r="AC58" s="12"/>
      <c r="AD58" s="27">
        <v>43</v>
      </c>
      <c r="AE58" s="30">
        <v>55.844155844155843</v>
      </c>
      <c r="AF58" s="30">
        <v>11.394356727600098</v>
      </c>
      <c r="AG58" s="27">
        <v>43</v>
      </c>
      <c r="AH58" s="30">
        <v>55.844155844155843</v>
      </c>
      <c r="AI58" s="30">
        <v>12.461111068725586</v>
      </c>
      <c r="AJ58" s="12"/>
      <c r="AK58" s="27">
        <v>43</v>
      </c>
      <c r="AL58" s="30">
        <v>46.236559139784944</v>
      </c>
      <c r="AM58" s="30">
        <v>12.932323455810547</v>
      </c>
      <c r="AN58" s="27">
        <v>43</v>
      </c>
      <c r="AO58" s="30">
        <v>46.236559139784944</v>
      </c>
      <c r="AP58" s="30">
        <v>14.122220993041992</v>
      </c>
      <c r="AQ58" s="12"/>
      <c r="AR58" s="27">
        <v>43</v>
      </c>
      <c r="AS58" s="30">
        <v>23.243243243243246</v>
      </c>
      <c r="AT58" s="30">
        <v>12.955707550048828</v>
      </c>
      <c r="AU58" s="27">
        <v>43</v>
      </c>
      <c r="AV58" s="30">
        <v>23.243243243243246</v>
      </c>
      <c r="AW58" s="30">
        <v>14.266111373901367</v>
      </c>
      <c r="AX58" s="11"/>
      <c r="AY58" s="12"/>
      <c r="AZ58" s="12"/>
      <c r="BA58" s="12"/>
      <c r="BB58" s="12"/>
      <c r="BC58" s="12"/>
      <c r="BD58" s="12"/>
      <c r="BE58" s="12"/>
      <c r="BF58" s="10"/>
      <c r="BH58" s="10"/>
    </row>
    <row r="59" spans="3:60" ht="15" x14ac:dyDescent="0.25">
      <c r="C59" s="27"/>
      <c r="D59" s="39"/>
      <c r="E59" s="30"/>
      <c r="F59" s="30"/>
      <c r="G59" s="30"/>
      <c r="H59" s="27">
        <v>48</v>
      </c>
      <c r="I59" s="39">
        <v>43607</v>
      </c>
      <c r="J59" s="30">
        <v>8.3888664245605469</v>
      </c>
      <c r="K59" s="30">
        <v>9.7799997329711914</v>
      </c>
      <c r="L59" s="30">
        <v>7.0911111831665039</v>
      </c>
      <c r="N59" s="3">
        <v>48</v>
      </c>
      <c r="O59" s="9">
        <v>43607</v>
      </c>
      <c r="P59" s="10">
        <f t="shared" si="0"/>
        <v>8.3888664245605469</v>
      </c>
      <c r="Q59" s="10">
        <f t="shared" si="1"/>
        <v>9.7799997329711914</v>
      </c>
      <c r="R59" s="10">
        <f t="shared" si="2"/>
        <v>7.0911111831665039</v>
      </c>
      <c r="S59" s="10">
        <v>13</v>
      </c>
      <c r="T59" s="10">
        <v>16</v>
      </c>
      <c r="U59" s="10">
        <v>22</v>
      </c>
      <c r="V59" s="10"/>
      <c r="W59" s="27">
        <v>44</v>
      </c>
      <c r="X59" s="30">
        <v>40.366972477064223</v>
      </c>
      <c r="Y59" s="30">
        <v>10.910360336303711</v>
      </c>
      <c r="Z59" s="27">
        <v>44</v>
      </c>
      <c r="AA59" s="30">
        <v>40.366972477064223</v>
      </c>
      <c r="AB59" s="30">
        <v>12.484999656677246</v>
      </c>
      <c r="AC59" s="12"/>
      <c r="AD59" s="27">
        <v>44</v>
      </c>
      <c r="AE59" s="30">
        <v>57.142857142857139</v>
      </c>
      <c r="AF59" s="30">
        <v>10.958209991455078</v>
      </c>
      <c r="AG59" s="27">
        <v>44</v>
      </c>
      <c r="AH59" s="30">
        <v>57.142857142857139</v>
      </c>
      <c r="AI59" s="30">
        <v>12.267778396606445</v>
      </c>
      <c r="AJ59" s="12"/>
      <c r="AK59" s="27">
        <v>44</v>
      </c>
      <c r="AL59" s="30">
        <v>47.311827956989248</v>
      </c>
      <c r="AM59" s="30">
        <v>12.928454399108887</v>
      </c>
      <c r="AN59" s="27">
        <v>44</v>
      </c>
      <c r="AO59" s="30">
        <v>47.311827956989248</v>
      </c>
      <c r="AP59" s="30">
        <v>14.050000190734863</v>
      </c>
      <c r="AQ59" s="12"/>
      <c r="AR59" s="27">
        <v>44</v>
      </c>
      <c r="AS59" s="30">
        <v>23.783783783783786</v>
      </c>
      <c r="AT59" s="30">
        <v>12.932323455810547</v>
      </c>
      <c r="AU59" s="27">
        <v>44</v>
      </c>
      <c r="AV59" s="30">
        <v>23.783783783783786</v>
      </c>
      <c r="AW59" s="30">
        <v>14.217777252197266</v>
      </c>
      <c r="AX59" s="11"/>
      <c r="AY59" s="12"/>
      <c r="AZ59" s="12"/>
      <c r="BA59" s="12"/>
      <c r="BB59" s="12"/>
      <c r="BC59" s="12"/>
      <c r="BD59" s="12"/>
      <c r="BE59" s="12"/>
      <c r="BF59" s="10"/>
      <c r="BH59" s="10"/>
    </row>
    <row r="60" spans="3:60" ht="15" x14ac:dyDescent="0.25">
      <c r="C60" s="27"/>
      <c r="D60" s="39"/>
      <c r="E60" s="30"/>
      <c r="F60" s="30"/>
      <c r="G60" s="30"/>
      <c r="H60" s="27">
        <v>49</v>
      </c>
      <c r="I60" s="39">
        <v>43608</v>
      </c>
      <c r="J60" s="30">
        <v>8.6213235855102539</v>
      </c>
      <c r="K60" s="30">
        <v>10.857776641845703</v>
      </c>
      <c r="L60" s="30">
        <v>6.432776927947998</v>
      </c>
      <c r="N60" s="3">
        <v>49</v>
      </c>
      <c r="O60" s="9">
        <v>43608</v>
      </c>
      <c r="P60" s="10">
        <f t="shared" si="0"/>
        <v>8.6213235855102539</v>
      </c>
      <c r="Q60" s="10">
        <f t="shared" si="1"/>
        <v>10.857776641845703</v>
      </c>
      <c r="R60" s="10">
        <f t="shared" si="2"/>
        <v>6.432776927947998</v>
      </c>
      <c r="S60" s="10">
        <v>13</v>
      </c>
      <c r="T60" s="10">
        <v>16</v>
      </c>
      <c r="U60" s="10">
        <v>22</v>
      </c>
      <c r="V60" s="10"/>
      <c r="W60" s="27">
        <v>45</v>
      </c>
      <c r="X60" s="30">
        <v>41.284403669724774</v>
      </c>
      <c r="Y60" s="30">
        <v>10.793904304504395</v>
      </c>
      <c r="Z60" s="27">
        <v>45</v>
      </c>
      <c r="AA60" s="30">
        <v>41.284403669724774</v>
      </c>
      <c r="AB60" s="30">
        <v>12.461111068725586</v>
      </c>
      <c r="AC60" s="12"/>
      <c r="AD60" s="27">
        <v>45</v>
      </c>
      <c r="AE60" s="30">
        <v>58.441558441558442</v>
      </c>
      <c r="AF60" s="30">
        <v>10.951519012451172</v>
      </c>
      <c r="AG60" s="27">
        <v>45</v>
      </c>
      <c r="AH60" s="30">
        <v>58.441558441558442</v>
      </c>
      <c r="AI60" s="30">
        <v>12.171112060546875</v>
      </c>
      <c r="AJ60" s="12"/>
      <c r="AK60" s="27">
        <v>45</v>
      </c>
      <c r="AL60" s="30">
        <v>48.387096774193552</v>
      </c>
      <c r="AM60" s="30">
        <v>12.823986053466797</v>
      </c>
      <c r="AN60" s="27">
        <v>45</v>
      </c>
      <c r="AO60" s="30">
        <v>48.387096774193552</v>
      </c>
      <c r="AP60" s="30">
        <v>14.026111602783203</v>
      </c>
      <c r="AQ60" s="12"/>
      <c r="AR60" s="27">
        <v>45</v>
      </c>
      <c r="AS60" s="30">
        <v>24.324324324324326</v>
      </c>
      <c r="AT60" s="30">
        <v>12.928454399108887</v>
      </c>
      <c r="AU60" s="27">
        <v>45</v>
      </c>
      <c r="AV60" s="30">
        <v>24.324324324324326</v>
      </c>
      <c r="AW60" s="30">
        <v>14.193888664245605</v>
      </c>
      <c r="AX60" s="11"/>
      <c r="AY60" s="12"/>
      <c r="AZ60" s="12"/>
      <c r="BA60" s="12"/>
      <c r="BB60" s="12"/>
      <c r="BC60" s="12"/>
      <c r="BD60" s="12"/>
      <c r="BE60" s="12"/>
      <c r="BF60" s="10"/>
      <c r="BH60" s="10"/>
    </row>
    <row r="61" spans="3:60" ht="15" x14ac:dyDescent="0.25">
      <c r="C61" s="27"/>
      <c r="D61" s="39"/>
      <c r="E61" s="30"/>
      <c r="F61" s="30"/>
      <c r="G61" s="30"/>
      <c r="H61" s="27">
        <v>50</v>
      </c>
      <c r="I61" s="39">
        <v>43609</v>
      </c>
      <c r="J61" s="30">
        <v>8.8583269119262695</v>
      </c>
      <c r="K61" s="30">
        <v>9.9772224426269531</v>
      </c>
      <c r="L61" s="30">
        <v>7.5188889503479004</v>
      </c>
      <c r="N61" s="3">
        <v>50</v>
      </c>
      <c r="O61" s="9">
        <v>43609</v>
      </c>
      <c r="P61" s="10">
        <f t="shared" si="0"/>
        <v>8.8583269119262695</v>
      </c>
      <c r="Q61" s="10">
        <f t="shared" si="1"/>
        <v>9.9772224426269531</v>
      </c>
      <c r="R61" s="10">
        <f t="shared" si="2"/>
        <v>7.5188889503479004</v>
      </c>
      <c r="S61" s="10">
        <v>13</v>
      </c>
      <c r="T61" s="10">
        <v>16</v>
      </c>
      <c r="U61" s="10">
        <v>22</v>
      </c>
      <c r="V61" s="10"/>
      <c r="W61" s="27">
        <v>46</v>
      </c>
      <c r="X61" s="30">
        <v>42.201834862385326</v>
      </c>
      <c r="Y61" s="30">
        <v>10.792886734008789</v>
      </c>
      <c r="Z61" s="27">
        <v>46</v>
      </c>
      <c r="AA61" s="30">
        <v>42.201834862385326</v>
      </c>
      <c r="AB61" s="30">
        <v>12.340001106262207</v>
      </c>
      <c r="AC61" s="12"/>
      <c r="AD61" s="27">
        <v>46</v>
      </c>
      <c r="AE61" s="30">
        <v>59.740259740259738</v>
      </c>
      <c r="AF61" s="30">
        <v>10.942056655883789</v>
      </c>
      <c r="AG61" s="27">
        <v>46</v>
      </c>
      <c r="AH61" s="30">
        <v>59.740259740259738</v>
      </c>
      <c r="AI61" s="30">
        <v>12.00111198425293</v>
      </c>
      <c r="AJ61" s="12"/>
      <c r="AK61" s="27">
        <v>46</v>
      </c>
      <c r="AL61" s="30">
        <v>49.462365591397848</v>
      </c>
      <c r="AM61" s="30">
        <v>12.810609817504883</v>
      </c>
      <c r="AN61" s="27">
        <v>46</v>
      </c>
      <c r="AO61" s="30">
        <v>49.462365591397848</v>
      </c>
      <c r="AP61" s="30">
        <v>13.977777481079102</v>
      </c>
      <c r="AQ61" s="12"/>
      <c r="AR61" s="27">
        <v>46</v>
      </c>
      <c r="AS61" s="30">
        <v>24.864864864864867</v>
      </c>
      <c r="AT61" s="30">
        <v>12.823986053466797</v>
      </c>
      <c r="AU61" s="27">
        <v>46</v>
      </c>
      <c r="AV61" s="30">
        <v>24.864864864864867</v>
      </c>
      <c r="AW61" s="30">
        <v>14.122220993041992</v>
      </c>
      <c r="AX61" s="11"/>
      <c r="AY61" s="12"/>
      <c r="AZ61" s="12"/>
      <c r="BA61" s="12"/>
      <c r="BB61" s="12"/>
      <c r="BC61" s="12"/>
      <c r="BD61" s="12"/>
      <c r="BE61" s="12"/>
      <c r="BF61" s="10"/>
      <c r="BH61" s="10"/>
    </row>
    <row r="62" spans="3:60" ht="15" x14ac:dyDescent="0.25">
      <c r="C62" s="27"/>
      <c r="D62" s="39"/>
      <c r="E62" s="30"/>
      <c r="F62" s="30"/>
      <c r="G62" s="30"/>
      <c r="H62" s="27">
        <v>51</v>
      </c>
      <c r="I62" s="39">
        <v>43610</v>
      </c>
      <c r="J62" s="30">
        <v>9.0219326019287109</v>
      </c>
      <c r="K62" s="30">
        <v>10.541110992431641</v>
      </c>
      <c r="L62" s="30">
        <v>7.7699999809265137</v>
      </c>
      <c r="N62" s="3">
        <v>51</v>
      </c>
      <c r="O62" s="9">
        <v>43610</v>
      </c>
      <c r="P62" s="10">
        <f t="shared" si="0"/>
        <v>9.0219326019287109</v>
      </c>
      <c r="Q62" s="10">
        <f t="shared" si="1"/>
        <v>10.541110992431641</v>
      </c>
      <c r="R62" s="10">
        <f t="shared" si="2"/>
        <v>7.7699999809265137</v>
      </c>
      <c r="S62" s="10">
        <v>13</v>
      </c>
      <c r="T62" s="10">
        <v>16</v>
      </c>
      <c r="U62" s="10">
        <v>22</v>
      </c>
      <c r="V62" s="10"/>
      <c r="W62" s="27">
        <v>47</v>
      </c>
      <c r="X62" s="30">
        <v>43.119266055045877</v>
      </c>
      <c r="Y62" s="30">
        <v>10.581453323364258</v>
      </c>
      <c r="Z62" s="27">
        <v>47</v>
      </c>
      <c r="AA62" s="30">
        <v>43.119266055045877</v>
      </c>
      <c r="AB62" s="30">
        <v>12.218888282775879</v>
      </c>
      <c r="AC62" s="12"/>
      <c r="AD62" s="27">
        <v>47</v>
      </c>
      <c r="AE62" s="30">
        <v>61.038961038961034</v>
      </c>
      <c r="AF62" s="30">
        <v>10.933986663818359</v>
      </c>
      <c r="AG62" s="27">
        <v>47</v>
      </c>
      <c r="AH62" s="30">
        <v>61.038961038961034</v>
      </c>
      <c r="AI62" s="30">
        <v>11.977221488952637</v>
      </c>
      <c r="AJ62" s="12"/>
      <c r="AK62" s="27">
        <v>47</v>
      </c>
      <c r="AL62" s="30">
        <v>50.537634408602152</v>
      </c>
      <c r="AM62" s="30">
        <v>12.750271797180176</v>
      </c>
      <c r="AN62" s="27">
        <v>47</v>
      </c>
      <c r="AO62" s="30">
        <v>50.537634408602152</v>
      </c>
      <c r="AP62" s="30">
        <v>13.977777481079102</v>
      </c>
      <c r="AQ62" s="12"/>
      <c r="AR62" s="27">
        <v>47</v>
      </c>
      <c r="AS62" s="30">
        <v>25.405405405405407</v>
      </c>
      <c r="AT62" s="30">
        <v>12.810609817504883</v>
      </c>
      <c r="AU62" s="27">
        <v>47</v>
      </c>
      <c r="AV62" s="30">
        <v>25.405405405405407</v>
      </c>
      <c r="AW62" s="30">
        <v>14.050000190734863</v>
      </c>
      <c r="AX62" s="11"/>
      <c r="AY62" s="12"/>
      <c r="AZ62" s="12"/>
      <c r="BA62" s="12"/>
      <c r="BB62" s="12"/>
      <c r="BC62" s="12"/>
      <c r="BD62" s="12"/>
      <c r="BE62" s="12"/>
      <c r="BF62" s="10"/>
      <c r="BH62" s="10"/>
    </row>
    <row r="63" spans="3:60" ht="15" x14ac:dyDescent="0.25">
      <c r="C63" s="27"/>
      <c r="D63" s="39"/>
      <c r="E63" s="30"/>
      <c r="F63" s="30"/>
      <c r="G63" s="30"/>
      <c r="H63" s="27">
        <v>52</v>
      </c>
      <c r="I63" s="39">
        <v>43611</v>
      </c>
      <c r="J63" s="30">
        <v>9.4127950668334961</v>
      </c>
      <c r="K63" s="30">
        <v>11.516111373901367</v>
      </c>
      <c r="L63" s="30">
        <v>7.418889045715332</v>
      </c>
      <c r="N63" s="3">
        <v>52</v>
      </c>
      <c r="O63" s="9">
        <v>43611</v>
      </c>
      <c r="P63" s="10">
        <f t="shared" si="0"/>
        <v>9.4127950668334961</v>
      </c>
      <c r="Q63" s="10">
        <f t="shared" si="1"/>
        <v>11.516111373901367</v>
      </c>
      <c r="R63" s="10">
        <f t="shared" si="2"/>
        <v>7.418889045715332</v>
      </c>
      <c r="S63" s="10">
        <v>13</v>
      </c>
      <c r="T63" s="10">
        <v>16</v>
      </c>
      <c r="U63" s="10">
        <v>22</v>
      </c>
      <c r="V63" s="10"/>
      <c r="W63" s="27">
        <v>48</v>
      </c>
      <c r="X63" s="30">
        <v>44.036697247706428</v>
      </c>
      <c r="Y63" s="30">
        <v>10.565712928771973</v>
      </c>
      <c r="Z63" s="27">
        <v>48</v>
      </c>
      <c r="AA63" s="30">
        <v>44.036697247706428</v>
      </c>
      <c r="AB63" s="30">
        <v>12.171112060546875</v>
      </c>
      <c r="AC63" s="12"/>
      <c r="AD63" s="27">
        <v>48</v>
      </c>
      <c r="AE63" s="30">
        <v>62.337662337662337</v>
      </c>
      <c r="AF63" s="30">
        <v>10.853134155273438</v>
      </c>
      <c r="AG63" s="27">
        <v>48</v>
      </c>
      <c r="AH63" s="30">
        <v>62.337662337662337</v>
      </c>
      <c r="AI63" s="30">
        <v>11.952777862548828</v>
      </c>
      <c r="AJ63" s="12"/>
      <c r="AK63" s="27">
        <v>48</v>
      </c>
      <c r="AL63" s="30">
        <v>51.612903225806448</v>
      </c>
      <c r="AM63" s="30">
        <v>12.742956161499023</v>
      </c>
      <c r="AN63" s="27">
        <v>48</v>
      </c>
      <c r="AO63" s="30">
        <v>51.612903225806448</v>
      </c>
      <c r="AP63" s="30">
        <v>13.930000305175781</v>
      </c>
      <c r="AQ63" s="12"/>
      <c r="AR63" s="27">
        <v>48</v>
      </c>
      <c r="AS63" s="30">
        <v>25.945945945945947</v>
      </c>
      <c r="AT63" s="30">
        <v>12.750271797180176</v>
      </c>
      <c r="AU63" s="27">
        <v>48</v>
      </c>
      <c r="AV63" s="30">
        <v>25.945945945945947</v>
      </c>
      <c r="AW63" s="30">
        <v>14.026111602783203</v>
      </c>
      <c r="AX63" s="11"/>
      <c r="AY63" s="12"/>
      <c r="AZ63" s="12"/>
      <c r="BA63" s="12"/>
      <c r="BB63" s="12"/>
      <c r="BC63" s="12"/>
      <c r="BD63" s="12"/>
      <c r="BE63" s="12"/>
      <c r="BF63" s="10"/>
      <c r="BH63" s="10"/>
    </row>
    <row r="64" spans="3:60" ht="15" x14ac:dyDescent="0.25">
      <c r="C64" s="27"/>
      <c r="D64" s="39"/>
      <c r="E64" s="30"/>
      <c r="F64" s="30"/>
      <c r="G64" s="30"/>
      <c r="H64" s="27">
        <v>53</v>
      </c>
      <c r="I64" s="39">
        <v>43612</v>
      </c>
      <c r="J64" s="30">
        <v>9.2758455276489258</v>
      </c>
      <c r="K64" s="30">
        <v>11.028889656066895</v>
      </c>
      <c r="L64" s="30">
        <v>7.2927770614624023</v>
      </c>
      <c r="N64" s="3">
        <v>53</v>
      </c>
      <c r="O64" s="9">
        <v>43612</v>
      </c>
      <c r="P64" s="10">
        <f t="shared" si="0"/>
        <v>9.2758455276489258</v>
      </c>
      <c r="Q64" s="10">
        <f t="shared" si="1"/>
        <v>11.028889656066895</v>
      </c>
      <c r="R64" s="10">
        <f t="shared" si="2"/>
        <v>7.2927770614624023</v>
      </c>
      <c r="S64" s="10">
        <v>13</v>
      </c>
      <c r="T64" s="10">
        <v>16</v>
      </c>
      <c r="U64" s="10">
        <v>22</v>
      </c>
      <c r="V64" s="10"/>
      <c r="W64" s="27">
        <v>49</v>
      </c>
      <c r="X64" s="30">
        <v>44.954128440366972</v>
      </c>
      <c r="Y64" s="30">
        <v>10.559451103210449</v>
      </c>
      <c r="Z64" s="27">
        <v>49</v>
      </c>
      <c r="AA64" s="30">
        <v>44.954128440366972</v>
      </c>
      <c r="AB64" s="30">
        <v>12.122221946716309</v>
      </c>
      <c r="AC64" s="12"/>
      <c r="AD64" s="27">
        <v>49</v>
      </c>
      <c r="AE64" s="30">
        <v>63.636363636363633</v>
      </c>
      <c r="AF64" s="30">
        <v>10.811977386474609</v>
      </c>
      <c r="AG64" s="27">
        <v>49</v>
      </c>
      <c r="AH64" s="30">
        <v>63.636363636363633</v>
      </c>
      <c r="AI64" s="30">
        <v>11.928889274597168</v>
      </c>
      <c r="AJ64" s="12"/>
      <c r="AK64" s="27">
        <v>49</v>
      </c>
      <c r="AL64" s="30">
        <v>52.688172043010752</v>
      </c>
      <c r="AM64" s="30">
        <v>12.724874496459961</v>
      </c>
      <c r="AN64" s="27">
        <v>49</v>
      </c>
      <c r="AO64" s="30">
        <v>52.688172043010752</v>
      </c>
      <c r="AP64" s="30">
        <v>13.930000305175781</v>
      </c>
      <c r="AQ64" s="12"/>
      <c r="AR64" s="27">
        <v>49</v>
      </c>
      <c r="AS64" s="30">
        <v>26.486486486486488</v>
      </c>
      <c r="AT64" s="30">
        <v>12.742956161499023</v>
      </c>
      <c r="AU64" s="27">
        <v>49</v>
      </c>
      <c r="AV64" s="30">
        <v>26.486486486486488</v>
      </c>
      <c r="AW64" s="30">
        <v>13.977777481079102</v>
      </c>
      <c r="AX64" s="11"/>
      <c r="AY64" s="12"/>
      <c r="AZ64" s="12"/>
      <c r="BA64" s="12"/>
      <c r="BB64" s="12"/>
      <c r="BC64" s="12"/>
      <c r="BD64" s="12"/>
      <c r="BE64" s="12"/>
      <c r="BF64" s="10"/>
      <c r="BH64" s="10"/>
    </row>
    <row r="65" spans="3:60" ht="15" x14ac:dyDescent="0.25">
      <c r="C65" s="27"/>
      <c r="D65" s="39"/>
      <c r="E65" s="30"/>
      <c r="F65" s="30"/>
      <c r="G65" s="30"/>
      <c r="H65" s="27">
        <v>54</v>
      </c>
      <c r="I65" s="39">
        <v>43613</v>
      </c>
      <c r="J65" s="30">
        <v>9.6396617889404297</v>
      </c>
      <c r="K65" s="30">
        <v>10.979999542236328</v>
      </c>
      <c r="L65" s="30">
        <v>7.7699999809265137</v>
      </c>
      <c r="N65" s="3">
        <v>54</v>
      </c>
      <c r="O65" s="9">
        <v>43613</v>
      </c>
      <c r="P65" s="10">
        <f t="shared" si="0"/>
        <v>9.6396617889404297</v>
      </c>
      <c r="Q65" s="10">
        <f t="shared" si="1"/>
        <v>10.979999542236328</v>
      </c>
      <c r="R65" s="10">
        <f t="shared" si="2"/>
        <v>7.7699999809265137</v>
      </c>
      <c r="S65" s="10">
        <v>13</v>
      </c>
      <c r="T65" s="10">
        <v>16</v>
      </c>
      <c r="U65" s="10">
        <v>22</v>
      </c>
      <c r="V65" s="10"/>
      <c r="W65" s="27">
        <v>50</v>
      </c>
      <c r="X65" s="30">
        <v>45.871559633027523</v>
      </c>
      <c r="Y65" s="30">
        <v>10.437753677368164</v>
      </c>
      <c r="Z65" s="27">
        <v>50</v>
      </c>
      <c r="AA65" s="30">
        <v>45.871559633027523</v>
      </c>
      <c r="AB65" s="30">
        <v>12.122221946716309</v>
      </c>
      <c r="AC65" s="12"/>
      <c r="AD65" s="27">
        <v>50</v>
      </c>
      <c r="AE65" s="30">
        <v>64.935064935064929</v>
      </c>
      <c r="AF65" s="30">
        <v>10.744444847106934</v>
      </c>
      <c r="AG65" s="27">
        <v>50</v>
      </c>
      <c r="AH65" s="30">
        <v>64.935064935064929</v>
      </c>
      <c r="AI65" s="30">
        <v>11.832221984863281</v>
      </c>
      <c r="AJ65" s="12"/>
      <c r="AK65" s="27">
        <v>50</v>
      </c>
      <c r="AL65" s="30">
        <v>53.763440860215049</v>
      </c>
      <c r="AM65" s="30">
        <v>12.68560791015625</v>
      </c>
      <c r="AN65" s="27">
        <v>50</v>
      </c>
      <c r="AO65" s="30">
        <v>53.763440860215049</v>
      </c>
      <c r="AP65" s="30">
        <v>13.906109809875488</v>
      </c>
      <c r="AQ65" s="12"/>
      <c r="AR65" s="27">
        <v>50</v>
      </c>
      <c r="AS65" s="30">
        <v>27.027027027027028</v>
      </c>
      <c r="AT65" s="30">
        <v>12.724874496459961</v>
      </c>
      <c r="AU65" s="27">
        <v>50</v>
      </c>
      <c r="AV65" s="30">
        <v>27.027027027027028</v>
      </c>
      <c r="AW65" s="30">
        <v>13.977777481079102</v>
      </c>
      <c r="AX65" s="11"/>
      <c r="AY65" s="12"/>
      <c r="AZ65" s="12"/>
      <c r="BA65" s="12"/>
      <c r="BB65" s="12"/>
      <c r="BC65" s="12"/>
      <c r="BD65" s="12"/>
      <c r="BE65" s="12"/>
      <c r="BF65" s="10"/>
      <c r="BH65" s="10"/>
    </row>
    <row r="66" spans="3:60" ht="15" x14ac:dyDescent="0.25">
      <c r="C66" s="27"/>
      <c r="D66" s="39"/>
      <c r="E66" s="30"/>
      <c r="F66" s="30"/>
      <c r="G66" s="30"/>
      <c r="H66" s="27">
        <v>55</v>
      </c>
      <c r="I66" s="39">
        <v>43614</v>
      </c>
      <c r="J66" s="30">
        <v>10.397281646728516</v>
      </c>
      <c r="K66" s="30">
        <v>11.928889274597168</v>
      </c>
      <c r="L66" s="30">
        <v>8.6177787780761719</v>
      </c>
      <c r="N66" s="3">
        <v>55</v>
      </c>
      <c r="O66" s="9">
        <v>43614</v>
      </c>
      <c r="P66" s="10">
        <f t="shared" si="0"/>
        <v>10.397281646728516</v>
      </c>
      <c r="Q66" s="10">
        <f t="shared" si="1"/>
        <v>11.928889274597168</v>
      </c>
      <c r="R66" s="10">
        <f t="shared" si="2"/>
        <v>8.6177787780761719</v>
      </c>
      <c r="S66" s="10">
        <v>13</v>
      </c>
      <c r="T66" s="10">
        <v>16</v>
      </c>
      <c r="U66" s="10">
        <v>22</v>
      </c>
      <c r="V66" s="10"/>
      <c r="W66" s="27">
        <v>51</v>
      </c>
      <c r="X66" s="30">
        <v>46.788990825688074</v>
      </c>
      <c r="Y66" s="30">
        <v>10.411436080932617</v>
      </c>
      <c r="Z66" s="27">
        <v>51</v>
      </c>
      <c r="AA66" s="30">
        <v>46.788990825688074</v>
      </c>
      <c r="AB66" s="30">
        <v>12.07388973236084</v>
      </c>
      <c r="AC66" s="12"/>
      <c r="AD66" s="27">
        <v>51</v>
      </c>
      <c r="AE66" s="30">
        <v>66.233766233766232</v>
      </c>
      <c r="AF66" s="30">
        <v>10.529560089111328</v>
      </c>
      <c r="AG66" s="27">
        <v>51</v>
      </c>
      <c r="AH66" s="30">
        <v>66.233766233766232</v>
      </c>
      <c r="AI66" s="30">
        <v>11.733887672424316</v>
      </c>
      <c r="AJ66" s="12"/>
      <c r="AK66" s="27">
        <v>51</v>
      </c>
      <c r="AL66" s="30">
        <v>54.838709677419352</v>
      </c>
      <c r="AM66" s="30">
        <v>12.62620735168457</v>
      </c>
      <c r="AN66" s="27">
        <v>51</v>
      </c>
      <c r="AO66" s="30">
        <v>54.838709677419352</v>
      </c>
      <c r="AP66" s="30">
        <v>13.85777759552002</v>
      </c>
      <c r="AQ66" s="12"/>
      <c r="AR66" s="27">
        <v>51</v>
      </c>
      <c r="AS66" s="30">
        <v>27.567567567567568</v>
      </c>
      <c r="AT66" s="30">
        <v>12.68560791015625</v>
      </c>
      <c r="AU66" s="27">
        <v>51</v>
      </c>
      <c r="AV66" s="30">
        <v>27.567567567567568</v>
      </c>
      <c r="AW66" s="30">
        <v>13.977777481079102</v>
      </c>
      <c r="AX66" s="11"/>
      <c r="AY66" s="12"/>
      <c r="AZ66" s="12"/>
      <c r="BA66" s="12"/>
      <c r="BB66" s="12"/>
      <c r="BC66" s="12"/>
      <c r="BD66" s="12"/>
      <c r="BE66" s="12"/>
      <c r="BF66" s="10"/>
      <c r="BH66" s="10"/>
    </row>
    <row r="67" spans="3:60" ht="15" x14ac:dyDescent="0.25">
      <c r="C67" s="27"/>
      <c r="D67" s="39"/>
      <c r="E67" s="30"/>
      <c r="F67" s="30"/>
      <c r="G67" s="30"/>
      <c r="H67" s="27">
        <v>56</v>
      </c>
      <c r="I67" s="39">
        <v>43615</v>
      </c>
      <c r="J67" s="30">
        <v>11.820693969726563</v>
      </c>
      <c r="K67" s="30">
        <v>13.569999694824219</v>
      </c>
      <c r="L67" s="30">
        <v>9.9027786254882813</v>
      </c>
      <c r="N67" s="3">
        <v>56</v>
      </c>
      <c r="O67" s="9">
        <v>43615</v>
      </c>
      <c r="P67" s="10">
        <f t="shared" si="0"/>
        <v>11.820693969726563</v>
      </c>
      <c r="Q67" s="10">
        <f t="shared" si="1"/>
        <v>13.569999694824219</v>
      </c>
      <c r="R67" s="10">
        <f t="shared" si="2"/>
        <v>9.9027786254882813</v>
      </c>
      <c r="S67" s="10">
        <v>13</v>
      </c>
      <c r="T67" s="10">
        <v>16</v>
      </c>
      <c r="U67" s="10">
        <v>22</v>
      </c>
      <c r="V67" s="10"/>
      <c r="W67" s="27">
        <v>52</v>
      </c>
      <c r="X67" s="30">
        <v>47.706422018348626</v>
      </c>
      <c r="Y67" s="30">
        <v>10.397281646728516</v>
      </c>
      <c r="Z67" s="27">
        <v>52</v>
      </c>
      <c r="AA67" s="30">
        <v>47.706422018348626</v>
      </c>
      <c r="AB67" s="30">
        <v>11.928889274597168</v>
      </c>
      <c r="AC67" s="12"/>
      <c r="AD67" s="27">
        <v>52</v>
      </c>
      <c r="AE67" s="30">
        <v>67.532467532467535</v>
      </c>
      <c r="AF67" s="30">
        <v>10.421718597412109</v>
      </c>
      <c r="AG67" s="27">
        <v>52</v>
      </c>
      <c r="AH67" s="30">
        <v>67.532467532467535</v>
      </c>
      <c r="AI67" s="30">
        <v>11.467221260070801</v>
      </c>
      <c r="AJ67" s="12"/>
      <c r="AK67" s="27">
        <v>52</v>
      </c>
      <c r="AL67" s="30">
        <v>55.913978494623649</v>
      </c>
      <c r="AM67" s="30">
        <v>12.442805290222168</v>
      </c>
      <c r="AN67" s="27">
        <v>52</v>
      </c>
      <c r="AO67" s="30">
        <v>55.913978494623649</v>
      </c>
      <c r="AP67" s="30">
        <v>13.713890075683594</v>
      </c>
      <c r="AQ67" s="12"/>
      <c r="AR67" s="27">
        <v>52</v>
      </c>
      <c r="AS67" s="30">
        <v>28.108108108108109</v>
      </c>
      <c r="AT67" s="30">
        <v>12.683280944824219</v>
      </c>
      <c r="AU67" s="27">
        <v>52</v>
      </c>
      <c r="AV67" s="30">
        <v>28.108108108108109</v>
      </c>
      <c r="AW67" s="30">
        <v>13.930000305175781</v>
      </c>
      <c r="AX67" s="11"/>
      <c r="AY67" s="12"/>
      <c r="AZ67" s="12"/>
      <c r="BA67" s="12"/>
      <c r="BB67" s="12"/>
      <c r="BC67" s="12"/>
      <c r="BD67" s="12"/>
      <c r="BE67" s="12"/>
      <c r="BF67" s="10"/>
      <c r="BH67" s="10"/>
    </row>
    <row r="68" spans="3:60" ht="15" x14ac:dyDescent="0.25">
      <c r="C68" s="27"/>
      <c r="D68" s="39"/>
      <c r="E68" s="30"/>
      <c r="F68" s="30"/>
      <c r="G68" s="30"/>
      <c r="H68" s="27">
        <v>57</v>
      </c>
      <c r="I68" s="39">
        <v>43616</v>
      </c>
      <c r="J68" s="30">
        <v>12.178590774536133</v>
      </c>
      <c r="K68" s="30">
        <v>13.666110992431641</v>
      </c>
      <c r="L68" s="30">
        <v>10.344999313354492</v>
      </c>
      <c r="N68" s="3">
        <v>57</v>
      </c>
      <c r="O68" s="9">
        <v>43616</v>
      </c>
      <c r="P68" s="10">
        <f t="shared" si="0"/>
        <v>12.178590774536133</v>
      </c>
      <c r="Q68" s="10">
        <f t="shared" si="1"/>
        <v>13.666110992431641</v>
      </c>
      <c r="R68" s="10">
        <f t="shared" si="2"/>
        <v>10.344999313354492</v>
      </c>
      <c r="S68" s="10">
        <v>13</v>
      </c>
      <c r="T68" s="10">
        <v>16</v>
      </c>
      <c r="U68" s="10">
        <v>22</v>
      </c>
      <c r="V68" s="10"/>
      <c r="W68" s="27">
        <v>53</v>
      </c>
      <c r="X68" s="30">
        <v>48.623853211009177</v>
      </c>
      <c r="Y68" s="30">
        <v>10.382830619812012</v>
      </c>
      <c r="Z68" s="27">
        <v>53</v>
      </c>
      <c r="AA68" s="30">
        <v>48.623853211009177</v>
      </c>
      <c r="AB68" s="30">
        <v>11.832221984863281</v>
      </c>
      <c r="AC68" s="12"/>
      <c r="AD68" s="27">
        <v>53</v>
      </c>
      <c r="AE68" s="30">
        <v>68.831168831168839</v>
      </c>
      <c r="AF68" s="30">
        <v>10.420084953308105</v>
      </c>
      <c r="AG68" s="27">
        <v>53</v>
      </c>
      <c r="AH68" s="30">
        <v>68.831168831168839</v>
      </c>
      <c r="AI68" s="30">
        <v>11.442777633666992</v>
      </c>
      <c r="AJ68" s="12"/>
      <c r="AK68" s="27">
        <v>53</v>
      </c>
      <c r="AL68" s="30">
        <v>56.98924731182796</v>
      </c>
      <c r="AM68" s="30">
        <v>12.421633720397949</v>
      </c>
      <c r="AN68" s="27">
        <v>53</v>
      </c>
      <c r="AO68" s="30">
        <v>56.98924731182796</v>
      </c>
      <c r="AP68" s="30">
        <v>13.617778778076172</v>
      </c>
      <c r="AQ68" s="12"/>
      <c r="AR68" s="27">
        <v>53</v>
      </c>
      <c r="AS68" s="30">
        <v>28.648648648648649</v>
      </c>
      <c r="AT68" s="30">
        <v>12.62620735168457</v>
      </c>
      <c r="AU68" s="27">
        <v>53</v>
      </c>
      <c r="AV68" s="30">
        <v>28.648648648648649</v>
      </c>
      <c r="AW68" s="30">
        <v>13.930000305175781</v>
      </c>
      <c r="AX68" s="11"/>
      <c r="AY68" s="12"/>
      <c r="AZ68" s="12"/>
      <c r="BA68" s="12"/>
      <c r="BB68" s="12"/>
      <c r="BC68" s="12"/>
      <c r="BD68" s="12"/>
      <c r="BE68" s="12"/>
      <c r="BF68" s="10"/>
      <c r="BH68" s="10"/>
    </row>
    <row r="69" spans="3:60" ht="15" x14ac:dyDescent="0.25">
      <c r="C69" s="27"/>
      <c r="D69" s="39"/>
      <c r="E69" s="30"/>
      <c r="F69" s="30"/>
      <c r="G69" s="30"/>
      <c r="H69" s="27">
        <v>58</v>
      </c>
      <c r="I69" s="39">
        <v>43617</v>
      </c>
      <c r="J69" s="30">
        <v>12.51290225982666</v>
      </c>
      <c r="K69" s="30">
        <v>14.337222099304199</v>
      </c>
      <c r="L69" s="30">
        <v>10.613888740539551</v>
      </c>
      <c r="N69" s="3">
        <v>58</v>
      </c>
      <c r="O69" s="9">
        <v>43617</v>
      </c>
      <c r="P69" s="10">
        <f t="shared" si="0"/>
        <v>12.51290225982666</v>
      </c>
      <c r="Q69" s="10">
        <f t="shared" si="1"/>
        <v>14.337222099304199</v>
      </c>
      <c r="R69" s="10">
        <f t="shared" si="2"/>
        <v>10.613888740539551</v>
      </c>
      <c r="S69" s="10">
        <v>13</v>
      </c>
      <c r="T69" s="10">
        <v>16</v>
      </c>
      <c r="U69" s="10">
        <v>22</v>
      </c>
      <c r="V69" s="10"/>
      <c r="W69" s="27">
        <v>54</v>
      </c>
      <c r="X69" s="30">
        <v>49.541284403669728</v>
      </c>
      <c r="Y69" s="30">
        <v>10.35893726348877</v>
      </c>
      <c r="Z69" s="27">
        <v>54</v>
      </c>
      <c r="AA69" s="30">
        <v>49.541284403669728</v>
      </c>
      <c r="AB69" s="30">
        <v>11.758889198303223</v>
      </c>
      <c r="AC69" s="12"/>
      <c r="AD69" s="27">
        <v>54</v>
      </c>
      <c r="AE69" s="30">
        <v>70.129870129870127</v>
      </c>
      <c r="AF69" s="30">
        <v>10.073077201843262</v>
      </c>
      <c r="AG69" s="27">
        <v>54</v>
      </c>
      <c r="AH69" s="30">
        <v>70.129870129870127</v>
      </c>
      <c r="AI69" s="30">
        <v>11.247776985168457</v>
      </c>
      <c r="AJ69" s="12"/>
      <c r="AK69" s="27">
        <v>54</v>
      </c>
      <c r="AL69" s="30">
        <v>58.064516129032263</v>
      </c>
      <c r="AM69" s="30">
        <v>12.402581214904785</v>
      </c>
      <c r="AN69" s="27">
        <v>54</v>
      </c>
      <c r="AO69" s="30">
        <v>58.064516129032263</v>
      </c>
      <c r="AP69" s="30">
        <v>13.617778778076172</v>
      </c>
      <c r="AQ69" s="12"/>
      <c r="AR69" s="27">
        <v>54</v>
      </c>
      <c r="AS69" s="30">
        <v>29.189189189189189</v>
      </c>
      <c r="AT69" s="30">
        <v>12.57088565826416</v>
      </c>
      <c r="AU69" s="27">
        <v>54</v>
      </c>
      <c r="AV69" s="30">
        <v>29.189189189189189</v>
      </c>
      <c r="AW69" s="30">
        <v>13.930000305175781</v>
      </c>
      <c r="AX69" s="11"/>
      <c r="AY69" s="12"/>
      <c r="AZ69" s="12"/>
      <c r="BA69" s="12"/>
      <c r="BB69" s="12"/>
      <c r="BC69" s="12"/>
      <c r="BD69" s="12"/>
      <c r="BE69" s="12"/>
      <c r="BF69" s="10"/>
      <c r="BH69" s="10"/>
    </row>
    <row r="70" spans="3:60" ht="15" x14ac:dyDescent="0.25">
      <c r="C70" s="27"/>
      <c r="D70" s="39"/>
      <c r="E70" s="30"/>
      <c r="F70" s="30"/>
      <c r="G70" s="30"/>
      <c r="H70" s="27">
        <v>59</v>
      </c>
      <c r="I70" s="39">
        <v>43618</v>
      </c>
      <c r="J70" s="30">
        <v>12.683280944824219</v>
      </c>
      <c r="K70" s="30">
        <v>14.266111373901367</v>
      </c>
      <c r="L70" s="30">
        <v>10.761110305786133</v>
      </c>
      <c r="N70" s="3">
        <v>59</v>
      </c>
      <c r="O70" s="9">
        <v>43618</v>
      </c>
      <c r="P70" s="10">
        <f t="shared" si="0"/>
        <v>12.683280944824219</v>
      </c>
      <c r="Q70" s="10">
        <f t="shared" si="1"/>
        <v>14.266111373901367</v>
      </c>
      <c r="R70" s="10">
        <f t="shared" si="2"/>
        <v>10.761110305786133</v>
      </c>
      <c r="S70" s="10">
        <v>13</v>
      </c>
      <c r="T70" s="10">
        <v>16</v>
      </c>
      <c r="U70" s="10">
        <v>22</v>
      </c>
      <c r="V70" s="10"/>
      <c r="W70" s="27">
        <v>55</v>
      </c>
      <c r="X70" s="30">
        <v>50.458715596330272</v>
      </c>
      <c r="Y70" s="30">
        <v>10.315530776977539</v>
      </c>
      <c r="Z70" s="27">
        <v>55</v>
      </c>
      <c r="AA70" s="30">
        <v>50.458715596330272</v>
      </c>
      <c r="AB70" s="30">
        <v>11.758889198303223</v>
      </c>
      <c r="AC70" s="12"/>
      <c r="AD70" s="27">
        <v>55</v>
      </c>
      <c r="AE70" s="30">
        <v>71.428571428571431</v>
      </c>
      <c r="AF70" s="30">
        <v>10.004185676574707</v>
      </c>
      <c r="AG70" s="27">
        <v>55</v>
      </c>
      <c r="AH70" s="30">
        <v>71.428571428571431</v>
      </c>
      <c r="AI70" s="30">
        <v>11.199999809265137</v>
      </c>
      <c r="AJ70" s="12"/>
      <c r="AK70" s="27">
        <v>55</v>
      </c>
      <c r="AL70" s="30">
        <v>59.13978494623656</v>
      </c>
      <c r="AM70" s="30">
        <v>12.231682777404785</v>
      </c>
      <c r="AN70" s="27">
        <v>55</v>
      </c>
      <c r="AO70" s="30">
        <v>59.13978494623656</v>
      </c>
      <c r="AP70" s="30">
        <v>13.617778778076172</v>
      </c>
      <c r="AQ70" s="12"/>
      <c r="AR70" s="27">
        <v>55</v>
      </c>
      <c r="AS70" s="30">
        <v>29.72972972972973</v>
      </c>
      <c r="AT70" s="30">
        <v>12.51290225982666</v>
      </c>
      <c r="AU70" s="27">
        <v>55</v>
      </c>
      <c r="AV70" s="30">
        <v>29.72972972972973</v>
      </c>
      <c r="AW70" s="30">
        <v>13.906109809875488</v>
      </c>
      <c r="AX70" s="11"/>
      <c r="AY70" s="12"/>
      <c r="AZ70" s="12"/>
      <c r="BA70" s="12"/>
      <c r="BB70" s="12"/>
      <c r="BC70" s="12"/>
      <c r="BD70" s="12"/>
      <c r="BE70" s="12"/>
      <c r="BF70" s="10"/>
      <c r="BH70" s="10"/>
    </row>
    <row r="71" spans="3:60" ht="15" x14ac:dyDescent="0.25">
      <c r="C71" s="27"/>
      <c r="D71" s="39"/>
      <c r="E71" s="30"/>
      <c r="F71" s="30"/>
      <c r="G71" s="30"/>
      <c r="H71" s="27">
        <v>60</v>
      </c>
      <c r="I71" s="39">
        <v>43619</v>
      </c>
      <c r="J71" s="30">
        <v>11.954425811767578</v>
      </c>
      <c r="K71" s="30">
        <v>13.208889007568359</v>
      </c>
      <c r="L71" s="30">
        <v>10.319999694824219</v>
      </c>
      <c r="N71" s="3">
        <v>60</v>
      </c>
      <c r="O71" s="9">
        <v>43619</v>
      </c>
      <c r="P71" s="10">
        <f t="shared" si="0"/>
        <v>11.954425811767578</v>
      </c>
      <c r="Q71" s="10">
        <f t="shared" si="1"/>
        <v>13.208889007568359</v>
      </c>
      <c r="R71" s="10">
        <f t="shared" si="2"/>
        <v>10.319999694824219</v>
      </c>
      <c r="S71" s="10">
        <v>13</v>
      </c>
      <c r="T71" s="10">
        <v>16</v>
      </c>
      <c r="U71" s="10">
        <v>22</v>
      </c>
      <c r="V71" s="10"/>
      <c r="W71" s="27">
        <v>56</v>
      </c>
      <c r="X71" s="30">
        <v>51.37614678899083</v>
      </c>
      <c r="Y71" s="30">
        <v>10.312273025512695</v>
      </c>
      <c r="Z71" s="27">
        <v>56</v>
      </c>
      <c r="AA71" s="30">
        <v>51.37614678899083</v>
      </c>
      <c r="AB71" s="30">
        <v>11.733887672424316</v>
      </c>
      <c r="AC71" s="12"/>
      <c r="AD71" s="27">
        <v>56</v>
      </c>
      <c r="AE71" s="30">
        <v>72.727272727272734</v>
      </c>
      <c r="AF71" s="30">
        <v>9.6042146682739258</v>
      </c>
      <c r="AG71" s="27">
        <v>56</v>
      </c>
      <c r="AH71" s="30">
        <v>72.727272727272734</v>
      </c>
      <c r="AI71" s="30">
        <v>11.151110649108887</v>
      </c>
      <c r="AJ71" s="12"/>
      <c r="AK71" s="27">
        <v>56</v>
      </c>
      <c r="AL71" s="30">
        <v>60.215053763440864</v>
      </c>
      <c r="AM71" s="30">
        <v>12.174549102783203</v>
      </c>
      <c r="AN71" s="27">
        <v>56</v>
      </c>
      <c r="AO71" s="30">
        <v>60.215053763440864</v>
      </c>
      <c r="AP71" s="30">
        <v>13.617778778076172</v>
      </c>
      <c r="AQ71" s="12"/>
      <c r="AR71" s="27">
        <v>56</v>
      </c>
      <c r="AS71" s="30">
        <v>30.270270270270274</v>
      </c>
      <c r="AT71" s="30">
        <v>12.442805290222168</v>
      </c>
      <c r="AU71" s="27">
        <v>56</v>
      </c>
      <c r="AV71" s="30">
        <v>30.270270270270274</v>
      </c>
      <c r="AW71" s="30">
        <v>13.85777759552002</v>
      </c>
      <c r="AX71" s="11"/>
      <c r="AY71" s="12"/>
      <c r="AZ71" s="12"/>
      <c r="BA71" s="12"/>
      <c r="BB71" s="12"/>
      <c r="BC71" s="12"/>
      <c r="BD71" s="12"/>
      <c r="BE71" s="12"/>
      <c r="BF71" s="10"/>
      <c r="BH71" s="10"/>
    </row>
    <row r="72" spans="3:60" ht="15" x14ac:dyDescent="0.25">
      <c r="C72" s="27"/>
      <c r="D72" s="39"/>
      <c r="E72" s="30"/>
      <c r="F72" s="30"/>
      <c r="G72" s="30"/>
      <c r="H72" s="27">
        <v>61</v>
      </c>
      <c r="I72" s="39">
        <v>43620</v>
      </c>
      <c r="J72" s="30">
        <v>10.20233154296875</v>
      </c>
      <c r="K72" s="30">
        <v>11.539999961853027</v>
      </c>
      <c r="L72" s="30">
        <v>8.6677780151367188</v>
      </c>
      <c r="N72" s="3">
        <v>61</v>
      </c>
      <c r="O72" s="9">
        <v>43620</v>
      </c>
      <c r="P72" s="10">
        <f t="shared" si="0"/>
        <v>10.20233154296875</v>
      </c>
      <c r="Q72" s="10">
        <f t="shared" si="1"/>
        <v>11.539999961853027</v>
      </c>
      <c r="R72" s="10">
        <f t="shared" si="2"/>
        <v>8.6677780151367188</v>
      </c>
      <c r="S72" s="10">
        <v>13</v>
      </c>
      <c r="T72" s="10">
        <v>16</v>
      </c>
      <c r="U72" s="10">
        <v>22</v>
      </c>
      <c r="V72" s="10"/>
      <c r="W72" s="27">
        <v>57</v>
      </c>
      <c r="X72" s="30">
        <v>52.293577981651374</v>
      </c>
      <c r="Y72" s="30">
        <v>10.253376007080078</v>
      </c>
      <c r="Z72" s="27">
        <v>57</v>
      </c>
      <c r="AA72" s="30">
        <v>52.293577981651374</v>
      </c>
      <c r="AB72" s="30">
        <v>11.565000534057617</v>
      </c>
      <c r="AC72" s="12"/>
      <c r="AD72" s="27">
        <v>57</v>
      </c>
      <c r="AE72" s="30">
        <v>74.025974025974023</v>
      </c>
      <c r="AF72" s="30">
        <v>9.0311203002929688</v>
      </c>
      <c r="AG72" s="27">
        <v>57</v>
      </c>
      <c r="AH72" s="30">
        <v>74.025974025974023</v>
      </c>
      <c r="AI72" s="30">
        <v>9.9277772903442383</v>
      </c>
      <c r="AJ72" s="12"/>
      <c r="AK72" s="27">
        <v>57</v>
      </c>
      <c r="AL72" s="30">
        <v>61.29032258064516</v>
      </c>
      <c r="AM72" s="30">
        <v>12.130302429199219</v>
      </c>
      <c r="AN72" s="27">
        <v>57</v>
      </c>
      <c r="AO72" s="30">
        <v>61.29032258064516</v>
      </c>
      <c r="AP72" s="30">
        <v>13.546111106872559</v>
      </c>
      <c r="AQ72" s="12"/>
      <c r="AR72" s="27">
        <v>57</v>
      </c>
      <c r="AS72" s="30">
        <v>30.810810810810814</v>
      </c>
      <c r="AT72" s="30">
        <v>12.421633720397949</v>
      </c>
      <c r="AU72" s="27">
        <v>57</v>
      </c>
      <c r="AV72" s="30">
        <v>30.810810810810814</v>
      </c>
      <c r="AW72" s="30">
        <v>13.713890075683594</v>
      </c>
      <c r="AX72" s="11"/>
      <c r="AY72" s="12"/>
      <c r="AZ72" s="12"/>
      <c r="BA72" s="12"/>
      <c r="BB72" s="12"/>
      <c r="BC72" s="12"/>
      <c r="BD72" s="12"/>
      <c r="BE72" s="12"/>
      <c r="BF72" s="10"/>
      <c r="BH72" s="10"/>
    </row>
    <row r="73" spans="3:60" ht="15" x14ac:dyDescent="0.25">
      <c r="C73" s="27"/>
      <c r="D73" s="39"/>
      <c r="E73" s="30"/>
      <c r="F73" s="30"/>
      <c r="G73" s="30"/>
      <c r="H73" s="27">
        <v>62</v>
      </c>
      <c r="I73" s="39">
        <v>43621</v>
      </c>
      <c r="J73" s="30">
        <v>10.98863410949707</v>
      </c>
      <c r="K73" s="30">
        <v>13.063888549804688</v>
      </c>
      <c r="L73" s="30">
        <v>8.220001220703125</v>
      </c>
      <c r="N73" s="3">
        <v>62</v>
      </c>
      <c r="O73" s="9">
        <v>43621</v>
      </c>
      <c r="P73" s="10">
        <f t="shared" si="0"/>
        <v>10.98863410949707</v>
      </c>
      <c r="Q73" s="10">
        <f t="shared" si="1"/>
        <v>13.063888549804688</v>
      </c>
      <c r="R73" s="10">
        <f t="shared" si="2"/>
        <v>8.220001220703125</v>
      </c>
      <c r="S73" s="10">
        <v>13</v>
      </c>
      <c r="T73" s="10">
        <v>16</v>
      </c>
      <c r="U73" s="10">
        <v>22</v>
      </c>
      <c r="V73" s="10"/>
      <c r="W73" s="27">
        <v>58</v>
      </c>
      <c r="X73" s="30">
        <v>53.211009174311933</v>
      </c>
      <c r="Y73" s="30">
        <v>10.20233154296875</v>
      </c>
      <c r="Z73" s="27">
        <v>58</v>
      </c>
      <c r="AA73" s="30">
        <v>53.211009174311933</v>
      </c>
      <c r="AB73" s="30">
        <v>11.539999961853027</v>
      </c>
      <c r="AC73" s="12"/>
      <c r="AD73" s="27">
        <v>58</v>
      </c>
      <c r="AE73" s="30">
        <v>75.324675324675326</v>
      </c>
      <c r="AF73" s="30">
        <v>8.9814443588256836</v>
      </c>
      <c r="AG73" s="27">
        <v>58</v>
      </c>
      <c r="AH73" s="30">
        <v>75.324675324675326</v>
      </c>
      <c r="AI73" s="30">
        <v>9.7311105728149414</v>
      </c>
      <c r="AJ73" s="12"/>
      <c r="AK73" s="27">
        <v>58</v>
      </c>
      <c r="AL73" s="30">
        <v>62.365591397849464</v>
      </c>
      <c r="AM73" s="30">
        <v>12.106515884399414</v>
      </c>
      <c r="AN73" s="27">
        <v>58</v>
      </c>
      <c r="AO73" s="30">
        <v>62.365591397849464</v>
      </c>
      <c r="AP73" s="30">
        <v>13.546111106872559</v>
      </c>
      <c r="AQ73" s="12"/>
      <c r="AR73" s="27">
        <v>58</v>
      </c>
      <c r="AS73" s="30">
        <v>31.351351351351354</v>
      </c>
      <c r="AT73" s="30">
        <v>12.411972045898438</v>
      </c>
      <c r="AU73" s="27">
        <v>58</v>
      </c>
      <c r="AV73" s="30">
        <v>31.351351351351354</v>
      </c>
      <c r="AW73" s="30">
        <v>13.666110992431641</v>
      </c>
      <c r="AX73" s="11"/>
      <c r="AY73" s="12"/>
      <c r="AZ73" s="12"/>
      <c r="BA73" s="12"/>
      <c r="BB73" s="12"/>
      <c r="BC73" s="12"/>
      <c r="BD73" s="12"/>
      <c r="BE73" s="12"/>
      <c r="BF73" s="10"/>
      <c r="BH73" s="10"/>
    </row>
    <row r="74" spans="3:60" ht="15" x14ac:dyDescent="0.25">
      <c r="C74" s="27"/>
      <c r="D74" s="39"/>
      <c r="E74" s="30"/>
      <c r="F74" s="30"/>
      <c r="G74" s="30"/>
      <c r="H74" s="27">
        <v>63</v>
      </c>
      <c r="I74" s="39">
        <v>43622</v>
      </c>
      <c r="J74" s="30">
        <v>10.253376007080078</v>
      </c>
      <c r="K74" s="30">
        <v>11.369999885559082</v>
      </c>
      <c r="L74" s="30">
        <v>7.8949990272521973</v>
      </c>
      <c r="N74" s="3">
        <v>63</v>
      </c>
      <c r="O74" s="9">
        <v>43622</v>
      </c>
      <c r="P74" s="10">
        <f t="shared" si="0"/>
        <v>10.253376007080078</v>
      </c>
      <c r="Q74" s="10">
        <f t="shared" si="1"/>
        <v>11.369999885559082</v>
      </c>
      <c r="R74" s="10">
        <f t="shared" si="2"/>
        <v>7.8949990272521973</v>
      </c>
      <c r="S74" s="10">
        <v>13</v>
      </c>
      <c r="T74" s="10">
        <v>16</v>
      </c>
      <c r="U74" s="10">
        <v>22</v>
      </c>
      <c r="V74" s="10"/>
      <c r="W74" s="27">
        <v>59</v>
      </c>
      <c r="X74" s="30">
        <v>54.128440366972477</v>
      </c>
      <c r="Y74" s="30">
        <v>10.182047843933105</v>
      </c>
      <c r="Z74" s="27">
        <v>59</v>
      </c>
      <c r="AA74" s="30">
        <v>54.128440366972477</v>
      </c>
      <c r="AB74" s="30">
        <v>11.539999961853027</v>
      </c>
      <c r="AC74" s="12"/>
      <c r="AD74" s="27">
        <v>59</v>
      </c>
      <c r="AE74" s="30">
        <v>76.623376623376629</v>
      </c>
      <c r="AF74" s="30">
        <v>6.7823238372802734</v>
      </c>
      <c r="AG74" s="27">
        <v>59</v>
      </c>
      <c r="AH74" s="30">
        <v>76.623376623376629</v>
      </c>
      <c r="AI74" s="30">
        <v>7.7450008392333984</v>
      </c>
      <c r="AJ74" s="12"/>
      <c r="AK74" s="27">
        <v>59</v>
      </c>
      <c r="AL74" s="30">
        <v>63.44086021505376</v>
      </c>
      <c r="AM74" s="30">
        <v>12.089784622192383</v>
      </c>
      <c r="AN74" s="27">
        <v>59</v>
      </c>
      <c r="AO74" s="30">
        <v>63.44086021505376</v>
      </c>
      <c r="AP74" s="30">
        <v>13.497220993041992</v>
      </c>
      <c r="AQ74" s="12"/>
      <c r="AR74" s="27">
        <v>59</v>
      </c>
      <c r="AS74" s="30">
        <v>31.891891891891895</v>
      </c>
      <c r="AT74" s="30">
        <v>12.402581214904785</v>
      </c>
      <c r="AU74" s="27">
        <v>59</v>
      </c>
      <c r="AV74" s="30">
        <v>31.891891891891895</v>
      </c>
      <c r="AW74" s="30">
        <v>13.617778778076172</v>
      </c>
      <c r="AX74" s="11"/>
      <c r="AY74" s="12"/>
      <c r="AZ74" s="12"/>
      <c r="BA74" s="12"/>
      <c r="BB74" s="12"/>
      <c r="BC74" s="12"/>
      <c r="BD74" s="12"/>
      <c r="BE74" s="12"/>
      <c r="BF74" s="10"/>
      <c r="BH74" s="10"/>
    </row>
    <row r="75" spans="3:60" ht="15" x14ac:dyDescent="0.25">
      <c r="C75" s="27"/>
      <c r="D75" s="39"/>
      <c r="E75" s="30"/>
      <c r="F75" s="30"/>
      <c r="G75" s="30"/>
      <c r="H75" s="27">
        <v>64</v>
      </c>
      <c r="I75" s="39">
        <v>43623</v>
      </c>
      <c r="J75" s="30">
        <v>7.6546840667724609</v>
      </c>
      <c r="K75" s="30">
        <v>8.7672214508056641</v>
      </c>
      <c r="L75" s="30">
        <v>6.3822216987609863</v>
      </c>
      <c r="N75" s="3">
        <v>64</v>
      </c>
      <c r="O75" s="9">
        <v>43623</v>
      </c>
      <c r="P75" s="10">
        <f t="shared" si="0"/>
        <v>7.6546840667724609</v>
      </c>
      <c r="Q75" s="10">
        <f t="shared" si="1"/>
        <v>8.7672214508056641</v>
      </c>
      <c r="R75" s="10">
        <f t="shared" si="2"/>
        <v>6.3822216987609863</v>
      </c>
      <c r="S75" s="10">
        <v>13</v>
      </c>
      <c r="T75" s="10">
        <v>16</v>
      </c>
      <c r="U75" s="10">
        <v>22</v>
      </c>
      <c r="V75" s="10"/>
      <c r="W75" s="27">
        <v>60</v>
      </c>
      <c r="X75" s="30">
        <v>55.045871559633028</v>
      </c>
      <c r="Y75" s="30">
        <v>10.038140296936035</v>
      </c>
      <c r="Z75" s="27">
        <v>60</v>
      </c>
      <c r="AA75" s="30">
        <v>55.045871559633028</v>
      </c>
      <c r="AB75" s="30">
        <v>11.516111373901367</v>
      </c>
      <c r="AC75" s="12"/>
      <c r="AD75" s="27">
        <v>60</v>
      </c>
      <c r="AE75" s="30">
        <v>77.922077922077932</v>
      </c>
      <c r="AF75" s="30">
        <v>6.4251646995544434</v>
      </c>
      <c r="AG75" s="27">
        <v>60</v>
      </c>
      <c r="AH75" s="30">
        <v>77.922077922077932</v>
      </c>
      <c r="AI75" s="30">
        <v>7.5438880920410156</v>
      </c>
      <c r="AJ75" s="12"/>
      <c r="AK75" s="27">
        <v>60</v>
      </c>
      <c r="AL75" s="30">
        <v>64.516129032258064</v>
      </c>
      <c r="AM75" s="30">
        <v>11.849483489990234</v>
      </c>
      <c r="AN75" s="27">
        <v>60</v>
      </c>
      <c r="AO75" s="30">
        <v>64.516129032258064</v>
      </c>
      <c r="AP75" s="30">
        <v>13.472777366638184</v>
      </c>
      <c r="AQ75" s="12"/>
      <c r="AR75" s="27">
        <v>60</v>
      </c>
      <c r="AS75" s="30">
        <v>32.432432432432435</v>
      </c>
      <c r="AT75" s="30">
        <v>12.303447723388672</v>
      </c>
      <c r="AU75" s="27">
        <v>60</v>
      </c>
      <c r="AV75" s="30">
        <v>32.432432432432435</v>
      </c>
      <c r="AW75" s="30">
        <v>13.617778778076172</v>
      </c>
      <c r="AX75" s="11"/>
      <c r="AY75" s="12"/>
      <c r="AZ75" s="12"/>
      <c r="BA75" s="12"/>
      <c r="BB75" s="12"/>
      <c r="BC75" s="12"/>
      <c r="BD75" s="12"/>
      <c r="BE75" s="12"/>
      <c r="BF75" s="10"/>
      <c r="BH75" s="10"/>
    </row>
    <row r="76" spans="3:60" ht="15" x14ac:dyDescent="0.25">
      <c r="C76" s="27"/>
      <c r="D76" s="39"/>
      <c r="E76" s="30"/>
      <c r="F76" s="30"/>
      <c r="G76" s="30"/>
      <c r="H76" s="27">
        <v>65</v>
      </c>
      <c r="I76" s="39">
        <v>43624</v>
      </c>
      <c r="J76" s="30">
        <v>7.8869056701660156</v>
      </c>
      <c r="K76" s="30">
        <v>9.9277772903442383</v>
      </c>
      <c r="L76" s="30">
        <v>6.331110954284668</v>
      </c>
      <c r="N76" s="3">
        <v>65</v>
      </c>
      <c r="O76" s="9">
        <v>43624</v>
      </c>
      <c r="P76" s="10">
        <f t="shared" si="0"/>
        <v>7.8869056701660156</v>
      </c>
      <c r="Q76" s="10">
        <f t="shared" si="1"/>
        <v>9.9277772903442383</v>
      </c>
      <c r="R76" s="10">
        <f t="shared" si="2"/>
        <v>6.331110954284668</v>
      </c>
      <c r="S76" s="10">
        <v>13</v>
      </c>
      <c r="T76" s="10">
        <v>16</v>
      </c>
      <c r="U76" s="10">
        <v>22</v>
      </c>
      <c r="V76" s="10"/>
      <c r="W76" s="27">
        <v>61</v>
      </c>
      <c r="X76" s="30">
        <v>55.963302752293572</v>
      </c>
      <c r="Y76" s="30">
        <v>9.7667779922485352</v>
      </c>
      <c r="Z76" s="27">
        <v>61</v>
      </c>
      <c r="AA76" s="30">
        <v>55.963302752293572</v>
      </c>
      <c r="AB76" s="30">
        <v>11.369999885559082</v>
      </c>
      <c r="AC76" s="12"/>
      <c r="AD76" s="27">
        <v>61</v>
      </c>
      <c r="AE76" s="30">
        <v>79.220779220779221</v>
      </c>
      <c r="AF76" s="30">
        <v>5.8382649421691895</v>
      </c>
      <c r="AG76" s="27">
        <v>61</v>
      </c>
      <c r="AH76" s="30">
        <v>79.220779220779221</v>
      </c>
      <c r="AI76" s="30">
        <v>7.3677783012390137</v>
      </c>
      <c r="AJ76" s="12"/>
      <c r="AK76" s="27">
        <v>61</v>
      </c>
      <c r="AL76" s="30">
        <v>65.591397849462368</v>
      </c>
      <c r="AM76" s="30">
        <v>11.791522026062012</v>
      </c>
      <c r="AN76" s="27">
        <v>61</v>
      </c>
      <c r="AO76" s="30">
        <v>65.591397849462368</v>
      </c>
      <c r="AP76" s="30">
        <v>13.37722110748291</v>
      </c>
      <c r="AQ76" s="12"/>
      <c r="AR76" s="27">
        <v>61</v>
      </c>
      <c r="AS76" s="30">
        <v>32.972972972972975</v>
      </c>
      <c r="AT76" s="30">
        <v>12.231682777404785</v>
      </c>
      <c r="AU76" s="27">
        <v>61</v>
      </c>
      <c r="AV76" s="30">
        <v>32.972972972972975</v>
      </c>
      <c r="AW76" s="30">
        <v>13.617778778076172</v>
      </c>
      <c r="AX76" s="11"/>
      <c r="AY76" s="12"/>
      <c r="AZ76" s="12"/>
      <c r="BA76" s="12"/>
      <c r="BB76" s="12"/>
      <c r="BC76" s="12"/>
      <c r="BD76" s="12"/>
      <c r="BE76" s="12"/>
      <c r="BF76" s="10"/>
      <c r="BH76" s="10"/>
    </row>
    <row r="77" spans="3:60" ht="15" x14ac:dyDescent="0.25">
      <c r="C77" s="27"/>
      <c r="D77" s="39"/>
      <c r="E77" s="30"/>
      <c r="F77" s="30"/>
      <c r="G77" s="30"/>
      <c r="H77" s="27">
        <v>66</v>
      </c>
      <c r="I77" s="39">
        <v>43625</v>
      </c>
      <c r="J77" s="30">
        <v>8.4140567779541016</v>
      </c>
      <c r="K77" s="30">
        <v>10.393888473510742</v>
      </c>
      <c r="L77" s="30">
        <v>6.0261111259460449</v>
      </c>
      <c r="N77" s="3">
        <v>66</v>
      </c>
      <c r="O77" s="9">
        <v>43625</v>
      </c>
      <c r="P77" s="10">
        <f t="shared" ref="P77:P140" si="3">+J77</f>
        <v>8.4140567779541016</v>
      </c>
      <c r="Q77" s="10">
        <f t="shared" ref="Q77:Q140" si="4">+K77</f>
        <v>10.393888473510742</v>
      </c>
      <c r="R77" s="10">
        <f t="shared" ref="R77:R140" si="5">+L77</f>
        <v>6.0261111259460449</v>
      </c>
      <c r="S77" s="10">
        <v>13</v>
      </c>
      <c r="T77" s="10">
        <v>16</v>
      </c>
      <c r="U77" s="10">
        <v>22</v>
      </c>
      <c r="V77" s="10"/>
      <c r="W77" s="27">
        <v>62</v>
      </c>
      <c r="X77" s="30">
        <v>56.88073394495413</v>
      </c>
      <c r="Y77" s="30">
        <v>9.6396617889404297</v>
      </c>
      <c r="Z77" s="27">
        <v>62</v>
      </c>
      <c r="AA77" s="30">
        <v>56.88073394495413</v>
      </c>
      <c r="AB77" s="30">
        <v>11.297222137451172</v>
      </c>
      <c r="AC77" s="12"/>
      <c r="AD77" s="27">
        <v>62</v>
      </c>
      <c r="AE77" s="30">
        <v>80.519480519480524</v>
      </c>
      <c r="AF77" s="30">
        <v>5.8258500099182129</v>
      </c>
      <c r="AG77" s="27">
        <v>62</v>
      </c>
      <c r="AH77" s="30">
        <v>80.519480519480524</v>
      </c>
      <c r="AI77" s="30">
        <v>7.0149993896484375</v>
      </c>
      <c r="AJ77" s="12"/>
      <c r="AK77" s="27">
        <v>62</v>
      </c>
      <c r="AL77" s="30">
        <v>66.666666666666657</v>
      </c>
      <c r="AM77" s="30">
        <v>11.779906272888184</v>
      </c>
      <c r="AN77" s="27">
        <v>62</v>
      </c>
      <c r="AO77" s="30">
        <v>66.666666666666657</v>
      </c>
      <c r="AP77" s="30">
        <v>13.305000305175781</v>
      </c>
      <c r="AQ77" s="12"/>
      <c r="AR77" s="27">
        <v>62</v>
      </c>
      <c r="AS77" s="30">
        <v>33.513513513513516</v>
      </c>
      <c r="AT77" s="30">
        <v>12.178590774536133</v>
      </c>
      <c r="AU77" s="27">
        <v>62</v>
      </c>
      <c r="AV77" s="30">
        <v>33.513513513513516</v>
      </c>
      <c r="AW77" s="30">
        <v>13.617778778076172</v>
      </c>
      <c r="AX77" s="11"/>
      <c r="AY77" s="12"/>
      <c r="AZ77" s="12"/>
      <c r="BA77" s="12"/>
      <c r="BB77" s="12"/>
      <c r="BC77" s="12"/>
      <c r="BD77" s="12"/>
      <c r="BE77" s="12"/>
      <c r="BF77" s="10"/>
      <c r="BH77" s="10"/>
    </row>
    <row r="78" spans="3:60" ht="15" x14ac:dyDescent="0.25">
      <c r="C78" s="27"/>
      <c r="D78" s="39"/>
      <c r="E78" s="30"/>
      <c r="F78" s="30"/>
      <c r="G78" s="30"/>
      <c r="H78" s="27">
        <v>67</v>
      </c>
      <c r="I78" s="39">
        <v>43626</v>
      </c>
      <c r="J78" s="30">
        <v>10.411436080932617</v>
      </c>
      <c r="K78" s="30">
        <v>11.832221984863281</v>
      </c>
      <c r="L78" s="30">
        <v>8.2700004577636719</v>
      </c>
      <c r="N78" s="3">
        <v>67</v>
      </c>
      <c r="O78" s="9">
        <v>43626</v>
      </c>
      <c r="P78" s="10">
        <f t="shared" si="3"/>
        <v>10.411436080932617</v>
      </c>
      <c r="Q78" s="10">
        <f t="shared" si="4"/>
        <v>11.832221984863281</v>
      </c>
      <c r="R78" s="10">
        <f t="shared" si="5"/>
        <v>8.2700004577636719</v>
      </c>
      <c r="S78" s="10">
        <v>13</v>
      </c>
      <c r="T78" s="10">
        <v>16</v>
      </c>
      <c r="U78" s="10">
        <v>22</v>
      </c>
      <c r="V78" s="10"/>
      <c r="W78" s="27">
        <v>63</v>
      </c>
      <c r="X78" s="30">
        <v>57.798165137614674</v>
      </c>
      <c r="Y78" s="30">
        <v>9.6258077621459961</v>
      </c>
      <c r="Z78" s="27">
        <v>63</v>
      </c>
      <c r="AA78" s="30">
        <v>57.798165137614674</v>
      </c>
      <c r="AB78" s="30">
        <v>11.17500114440918</v>
      </c>
      <c r="AC78" s="12"/>
      <c r="AD78" s="27">
        <v>63</v>
      </c>
      <c r="AE78" s="30">
        <v>81.818181818181827</v>
      </c>
      <c r="AF78" s="30">
        <v>5.8090529441833496</v>
      </c>
      <c r="AG78" s="27">
        <v>63</v>
      </c>
      <c r="AH78" s="30">
        <v>81.818181818181827</v>
      </c>
      <c r="AI78" s="30">
        <v>6.9900002479553223</v>
      </c>
      <c r="AJ78" s="12"/>
      <c r="AK78" s="27">
        <v>63</v>
      </c>
      <c r="AL78" s="30">
        <v>67.741935483870961</v>
      </c>
      <c r="AM78" s="30">
        <v>11.752900123596191</v>
      </c>
      <c r="AN78" s="27">
        <v>63</v>
      </c>
      <c r="AO78" s="30">
        <v>67.741935483870961</v>
      </c>
      <c r="AP78" s="30">
        <v>13.23277759552002</v>
      </c>
      <c r="AQ78" s="12"/>
      <c r="AR78" s="27">
        <v>63</v>
      </c>
      <c r="AS78" s="30">
        <v>34.054054054054056</v>
      </c>
      <c r="AT78" s="30">
        <v>12.174549102783203</v>
      </c>
      <c r="AU78" s="27">
        <v>63</v>
      </c>
      <c r="AV78" s="30">
        <v>34.054054054054056</v>
      </c>
      <c r="AW78" s="30">
        <v>13.593890190124512</v>
      </c>
      <c r="AX78" s="11"/>
      <c r="AY78" s="12"/>
      <c r="AZ78" s="12"/>
      <c r="BA78" s="12"/>
      <c r="BB78" s="12"/>
      <c r="BC78" s="12"/>
      <c r="BD78" s="12"/>
      <c r="BE78" s="12"/>
      <c r="BF78" s="10"/>
      <c r="BH78" s="10"/>
    </row>
    <row r="79" spans="3:60" ht="15" x14ac:dyDescent="0.25">
      <c r="C79" s="27"/>
      <c r="D79" s="39"/>
      <c r="E79" s="30"/>
      <c r="F79" s="30"/>
      <c r="G79" s="30"/>
      <c r="H79" s="27">
        <v>68</v>
      </c>
      <c r="I79" s="39">
        <v>43627</v>
      </c>
      <c r="J79" s="30">
        <v>11.022177696228027</v>
      </c>
      <c r="K79" s="30">
        <v>12.218888282775879</v>
      </c>
      <c r="L79" s="30">
        <v>9.3611106872558594</v>
      </c>
      <c r="N79" s="3">
        <v>68</v>
      </c>
      <c r="O79" s="9">
        <v>43627</v>
      </c>
      <c r="P79" s="10">
        <f t="shared" si="3"/>
        <v>11.022177696228027</v>
      </c>
      <c r="Q79" s="10">
        <f t="shared" si="4"/>
        <v>12.218888282775879</v>
      </c>
      <c r="R79" s="10">
        <f t="shared" si="5"/>
        <v>9.3611106872558594</v>
      </c>
      <c r="S79" s="10">
        <v>13</v>
      </c>
      <c r="T79" s="10">
        <v>16</v>
      </c>
      <c r="U79" s="10">
        <v>22</v>
      </c>
      <c r="V79" s="10"/>
      <c r="W79" s="27">
        <v>64</v>
      </c>
      <c r="X79" s="30">
        <v>58.715596330275233</v>
      </c>
      <c r="Y79" s="30">
        <v>9.453913688659668</v>
      </c>
      <c r="Z79" s="27">
        <v>64</v>
      </c>
      <c r="AA79" s="30">
        <v>58.715596330275233</v>
      </c>
      <c r="AB79" s="30">
        <v>11.127222061157227</v>
      </c>
      <c r="AC79" s="12"/>
      <c r="AD79" s="27">
        <v>64</v>
      </c>
      <c r="AE79" s="30">
        <v>83.116883116883116</v>
      </c>
      <c r="AF79" s="30">
        <v>5.5312900543212891</v>
      </c>
      <c r="AG79" s="27">
        <v>64</v>
      </c>
      <c r="AH79" s="30">
        <v>83.116883116883116</v>
      </c>
      <c r="AI79" s="30">
        <v>6.9649991989135742</v>
      </c>
      <c r="AJ79" s="12"/>
      <c r="AK79" s="27">
        <v>64</v>
      </c>
      <c r="AL79" s="30">
        <v>68.817204301075279</v>
      </c>
      <c r="AM79" s="30">
        <v>11.713413238525391</v>
      </c>
      <c r="AN79" s="27">
        <v>64</v>
      </c>
      <c r="AO79" s="30">
        <v>68.817204301075279</v>
      </c>
      <c r="AP79" s="30">
        <v>13.23277759552002</v>
      </c>
      <c r="AQ79" s="12"/>
      <c r="AR79" s="27">
        <v>64</v>
      </c>
      <c r="AS79" s="30">
        <v>34.594594594594597</v>
      </c>
      <c r="AT79" s="30">
        <v>12.152569770812988</v>
      </c>
      <c r="AU79" s="27">
        <v>64</v>
      </c>
      <c r="AV79" s="30">
        <v>34.594594594594597</v>
      </c>
      <c r="AW79" s="30">
        <v>13.569999694824219</v>
      </c>
      <c r="AX79" s="11"/>
      <c r="AY79" s="12"/>
      <c r="AZ79" s="12"/>
      <c r="BA79" s="12"/>
      <c r="BB79" s="12"/>
      <c r="BC79" s="12"/>
      <c r="BD79" s="12"/>
      <c r="BE79" s="12"/>
      <c r="BF79" s="10"/>
      <c r="BH79" s="10"/>
    </row>
    <row r="80" spans="3:60" ht="15" x14ac:dyDescent="0.25">
      <c r="C80" s="27"/>
      <c r="D80" s="39"/>
      <c r="E80" s="30"/>
      <c r="F80" s="30"/>
      <c r="G80" s="30"/>
      <c r="H80" s="27">
        <v>69</v>
      </c>
      <c r="I80" s="39">
        <v>43628</v>
      </c>
      <c r="J80" s="30">
        <v>12.152569770812988</v>
      </c>
      <c r="K80" s="30">
        <v>13.977777481079102</v>
      </c>
      <c r="L80" s="30">
        <v>9.7561111450195313</v>
      </c>
      <c r="N80" s="3">
        <v>69</v>
      </c>
      <c r="O80" s="9">
        <v>43628</v>
      </c>
      <c r="P80" s="10">
        <f t="shared" si="3"/>
        <v>12.152569770812988</v>
      </c>
      <c r="Q80" s="10">
        <f t="shared" si="4"/>
        <v>13.977777481079102</v>
      </c>
      <c r="R80" s="10">
        <f t="shared" si="5"/>
        <v>9.7561111450195313</v>
      </c>
      <c r="S80" s="10">
        <v>13</v>
      </c>
      <c r="T80" s="10">
        <v>16</v>
      </c>
      <c r="U80" s="10">
        <v>22</v>
      </c>
      <c r="V80" s="10"/>
      <c r="W80" s="27">
        <v>65</v>
      </c>
      <c r="X80" s="30">
        <v>59.633027522935777</v>
      </c>
      <c r="Y80" s="30">
        <v>9.4127950668334961</v>
      </c>
      <c r="Z80" s="27">
        <v>65</v>
      </c>
      <c r="AA80" s="30">
        <v>59.633027522935777</v>
      </c>
      <c r="AB80" s="30">
        <v>11.028889656066895</v>
      </c>
      <c r="AC80" s="12"/>
      <c r="AD80" s="27">
        <v>65</v>
      </c>
      <c r="AE80" s="30">
        <v>84.415584415584405</v>
      </c>
      <c r="AF80" s="30">
        <v>4.8717055320739746</v>
      </c>
      <c r="AG80" s="27">
        <v>65</v>
      </c>
      <c r="AH80" s="30">
        <v>84.415584415584405</v>
      </c>
      <c r="AI80" s="30">
        <v>5.9238877296447754</v>
      </c>
      <c r="AJ80" s="12"/>
      <c r="AK80" s="27">
        <v>65</v>
      </c>
      <c r="AL80" s="30">
        <v>69.892473118279568</v>
      </c>
      <c r="AM80" s="30">
        <v>11.689968109130859</v>
      </c>
      <c r="AN80" s="27">
        <v>65</v>
      </c>
      <c r="AO80" s="30">
        <v>69.892473118279568</v>
      </c>
      <c r="AP80" s="30">
        <v>13.208889007568359</v>
      </c>
      <c r="AQ80" s="12"/>
      <c r="AR80" s="27">
        <v>65</v>
      </c>
      <c r="AS80" s="30">
        <v>35.135135135135137</v>
      </c>
      <c r="AT80" s="30">
        <v>12.130302429199219</v>
      </c>
      <c r="AU80" s="27">
        <v>65</v>
      </c>
      <c r="AV80" s="30">
        <v>35.135135135135137</v>
      </c>
      <c r="AW80" s="30">
        <v>13.546111106872559</v>
      </c>
      <c r="AX80" s="11"/>
      <c r="AY80" s="12"/>
      <c r="AZ80" s="12"/>
      <c r="BA80" s="12"/>
      <c r="BB80" s="12"/>
      <c r="BC80" s="12"/>
      <c r="BD80" s="12"/>
      <c r="BE80" s="12"/>
      <c r="BF80" s="10"/>
      <c r="BH80" s="10"/>
    </row>
    <row r="81" spans="3:60" ht="15" x14ac:dyDescent="0.25">
      <c r="C81" s="27"/>
      <c r="D81" s="39"/>
      <c r="E81" s="30"/>
      <c r="F81" s="30"/>
      <c r="G81" s="30"/>
      <c r="H81" s="27">
        <v>70</v>
      </c>
      <c r="I81" s="39">
        <v>43629</v>
      </c>
      <c r="J81" s="30">
        <v>13.75815486907959</v>
      </c>
      <c r="K81" s="30">
        <v>15.532777786254883</v>
      </c>
      <c r="L81" s="30">
        <v>11.565000534057617</v>
      </c>
      <c r="N81" s="3">
        <v>70</v>
      </c>
      <c r="O81" s="9">
        <v>43629</v>
      </c>
      <c r="P81" s="10">
        <f t="shared" si="3"/>
        <v>13.75815486907959</v>
      </c>
      <c r="Q81" s="10">
        <f t="shared" si="4"/>
        <v>15.532777786254883</v>
      </c>
      <c r="R81" s="10">
        <f t="shared" si="5"/>
        <v>11.565000534057617</v>
      </c>
      <c r="S81" s="10">
        <v>13</v>
      </c>
      <c r="T81" s="10">
        <v>16</v>
      </c>
      <c r="U81" s="10">
        <v>22</v>
      </c>
      <c r="V81" s="10"/>
      <c r="W81" s="27">
        <v>66</v>
      </c>
      <c r="X81" s="30">
        <v>60.550458715596335</v>
      </c>
      <c r="Y81" s="30">
        <v>9.3763771057128906</v>
      </c>
      <c r="Z81" s="27">
        <v>66</v>
      </c>
      <c r="AA81" s="30">
        <v>60.550458715596335</v>
      </c>
      <c r="AB81" s="30">
        <v>10.979999542236328</v>
      </c>
      <c r="AC81" s="12"/>
      <c r="AD81" s="27">
        <v>66</v>
      </c>
      <c r="AE81" s="30">
        <v>85.714285714285708</v>
      </c>
      <c r="AF81" s="30">
        <v>4.8550000190734863</v>
      </c>
      <c r="AG81" s="27">
        <v>66</v>
      </c>
      <c r="AH81" s="30">
        <v>85.714285714285708</v>
      </c>
      <c r="AI81" s="30">
        <v>5.5911107063293457</v>
      </c>
      <c r="AJ81" s="12"/>
      <c r="AK81" s="27">
        <v>66</v>
      </c>
      <c r="AL81" s="30">
        <v>70.967741935483872</v>
      </c>
      <c r="AM81" s="30">
        <v>11.608916282653809</v>
      </c>
      <c r="AN81" s="27">
        <v>66</v>
      </c>
      <c r="AO81" s="30">
        <v>70.967741935483872</v>
      </c>
      <c r="AP81" s="30">
        <v>13.185001373291016</v>
      </c>
      <c r="AQ81" s="12"/>
      <c r="AR81" s="27">
        <v>66</v>
      </c>
      <c r="AS81" s="30">
        <v>35.675675675675677</v>
      </c>
      <c r="AT81" s="30">
        <v>12.106515884399414</v>
      </c>
      <c r="AU81" s="27">
        <v>66</v>
      </c>
      <c r="AV81" s="30">
        <v>35.675675675675677</v>
      </c>
      <c r="AW81" s="30">
        <v>13.546111106872559</v>
      </c>
      <c r="AX81" s="11"/>
      <c r="AY81" s="12"/>
      <c r="AZ81" s="12"/>
      <c r="BA81" s="12"/>
      <c r="BB81" s="12"/>
      <c r="BC81" s="12"/>
      <c r="BD81" s="12"/>
      <c r="BE81" s="12"/>
      <c r="BF81" s="10"/>
      <c r="BH81" s="10"/>
    </row>
    <row r="82" spans="3:60" ht="15" x14ac:dyDescent="0.25">
      <c r="C82" s="27"/>
      <c r="D82" s="39"/>
      <c r="E82" s="30"/>
      <c r="F82" s="30"/>
      <c r="G82" s="30"/>
      <c r="H82" s="27">
        <v>71</v>
      </c>
      <c r="I82" s="39">
        <v>43630</v>
      </c>
      <c r="J82" s="30">
        <v>12.411972045898438</v>
      </c>
      <c r="K82" s="30">
        <v>13.352777481079102</v>
      </c>
      <c r="L82" s="30">
        <v>11.004999160766602</v>
      </c>
      <c r="N82" s="3">
        <v>71</v>
      </c>
      <c r="O82" s="9">
        <v>43630</v>
      </c>
      <c r="P82" s="10">
        <f t="shared" si="3"/>
        <v>12.411972045898438</v>
      </c>
      <c r="Q82" s="10">
        <f t="shared" si="4"/>
        <v>13.352777481079102</v>
      </c>
      <c r="R82" s="10">
        <f t="shared" si="5"/>
        <v>11.004999160766602</v>
      </c>
      <c r="S82" s="10">
        <v>13</v>
      </c>
      <c r="T82" s="10">
        <v>16</v>
      </c>
      <c r="U82" s="10">
        <v>22</v>
      </c>
      <c r="V82" s="10"/>
      <c r="W82" s="27">
        <v>67</v>
      </c>
      <c r="X82" s="30">
        <v>61.467889908256879</v>
      </c>
      <c r="Y82" s="30">
        <v>9.3100509643554688</v>
      </c>
      <c r="Z82" s="27">
        <v>67</v>
      </c>
      <c r="AA82" s="30">
        <v>61.467889908256879</v>
      </c>
      <c r="AB82" s="30">
        <v>10.907221794128418</v>
      </c>
      <c r="AC82" s="12"/>
      <c r="AD82" s="27">
        <v>67</v>
      </c>
      <c r="AE82" s="30">
        <v>87.012987012987011</v>
      </c>
      <c r="AF82" s="30">
        <v>4.854583740234375</v>
      </c>
      <c r="AG82" s="27">
        <v>67</v>
      </c>
      <c r="AH82" s="30">
        <v>87.012987012987011</v>
      </c>
      <c r="AI82" s="30">
        <v>5.4372215270996094</v>
      </c>
      <c r="AJ82" s="12"/>
      <c r="AK82" s="27">
        <v>67</v>
      </c>
      <c r="AL82" s="30">
        <v>72.043010752688176</v>
      </c>
      <c r="AM82" s="30">
        <v>11.532561302185059</v>
      </c>
      <c r="AN82" s="27">
        <v>67</v>
      </c>
      <c r="AO82" s="30">
        <v>72.043010752688176</v>
      </c>
      <c r="AP82" s="30">
        <v>12.992222785949707</v>
      </c>
      <c r="AQ82" s="12"/>
      <c r="AR82" s="27">
        <v>67</v>
      </c>
      <c r="AS82" s="30">
        <v>36.216216216216218</v>
      </c>
      <c r="AT82" s="30">
        <v>12.098621368408203</v>
      </c>
      <c r="AU82" s="27">
        <v>67</v>
      </c>
      <c r="AV82" s="30">
        <v>36.216216216216218</v>
      </c>
      <c r="AW82" s="30">
        <v>13.497220993041992</v>
      </c>
      <c r="AX82" s="11"/>
      <c r="AY82" s="12"/>
      <c r="AZ82" s="12"/>
      <c r="BA82" s="12"/>
      <c r="BB82" s="12"/>
      <c r="BC82" s="12"/>
      <c r="BD82" s="12"/>
      <c r="BE82" s="12"/>
      <c r="BF82" s="10"/>
      <c r="BH82" s="10"/>
    </row>
    <row r="83" spans="3:60" ht="15" x14ac:dyDescent="0.25">
      <c r="C83" s="27"/>
      <c r="D83" s="39"/>
      <c r="E83" s="30"/>
      <c r="F83" s="30"/>
      <c r="G83" s="30"/>
      <c r="H83" s="27">
        <v>72</v>
      </c>
      <c r="I83" s="39">
        <v>43631</v>
      </c>
      <c r="J83" s="30">
        <v>11.321578979492188</v>
      </c>
      <c r="K83" s="30">
        <v>12.702778816223145</v>
      </c>
      <c r="L83" s="30">
        <v>9.4350013732910156</v>
      </c>
      <c r="N83" s="3">
        <v>72</v>
      </c>
      <c r="O83" s="9">
        <v>43631</v>
      </c>
      <c r="P83" s="10">
        <f t="shared" si="3"/>
        <v>11.321578979492188</v>
      </c>
      <c r="Q83" s="10">
        <f t="shared" si="4"/>
        <v>12.702778816223145</v>
      </c>
      <c r="R83" s="10">
        <f t="shared" si="5"/>
        <v>9.4350013732910156</v>
      </c>
      <c r="S83" s="10">
        <v>13</v>
      </c>
      <c r="T83" s="10">
        <v>16</v>
      </c>
      <c r="U83" s="10">
        <v>22</v>
      </c>
      <c r="V83" s="10"/>
      <c r="W83" s="27">
        <v>68</v>
      </c>
      <c r="X83" s="30">
        <v>62.385321100917437</v>
      </c>
      <c r="Y83" s="30">
        <v>9.2919769287109375</v>
      </c>
      <c r="Z83" s="27">
        <v>68</v>
      </c>
      <c r="AA83" s="30">
        <v>62.385321100917437</v>
      </c>
      <c r="AB83" s="30">
        <v>10.857776641845703</v>
      </c>
      <c r="AC83" s="12"/>
      <c r="AD83" s="27">
        <v>68</v>
      </c>
      <c r="AE83" s="30">
        <v>88.311688311688314</v>
      </c>
      <c r="AF83" s="30">
        <v>4.6771178245544434</v>
      </c>
      <c r="AG83" s="27">
        <v>68</v>
      </c>
      <c r="AH83" s="30">
        <v>88.311688311688314</v>
      </c>
      <c r="AI83" s="30">
        <v>5.4369997978210449</v>
      </c>
      <c r="AJ83" s="12"/>
      <c r="AK83" s="27">
        <v>68</v>
      </c>
      <c r="AL83" s="30">
        <v>73.118279569892479</v>
      </c>
      <c r="AM83" s="30">
        <v>11.394356727600098</v>
      </c>
      <c r="AN83" s="27">
        <v>68</v>
      </c>
      <c r="AO83" s="30">
        <v>73.118279569892479</v>
      </c>
      <c r="AP83" s="30">
        <v>12.847222328186035</v>
      </c>
      <c r="AQ83" s="12"/>
      <c r="AR83" s="27">
        <v>68</v>
      </c>
      <c r="AS83" s="30">
        <v>36.756756756756758</v>
      </c>
      <c r="AT83" s="30">
        <v>12.089784622192383</v>
      </c>
      <c r="AU83" s="27">
        <v>68</v>
      </c>
      <c r="AV83" s="30">
        <v>36.756756756756758</v>
      </c>
      <c r="AW83" s="30">
        <v>13.497220993041992</v>
      </c>
      <c r="AX83" s="11"/>
      <c r="AY83" s="12"/>
      <c r="AZ83" s="12"/>
      <c r="BA83" s="12"/>
      <c r="BB83" s="12"/>
      <c r="BC83" s="12"/>
      <c r="BD83" s="12"/>
      <c r="BE83" s="12"/>
      <c r="BF83" s="10"/>
      <c r="BH83" s="10"/>
    </row>
    <row r="84" spans="3:60" ht="15" x14ac:dyDescent="0.25">
      <c r="C84" s="27"/>
      <c r="D84" s="39"/>
      <c r="E84" s="30"/>
      <c r="F84" s="30"/>
      <c r="G84" s="30"/>
      <c r="H84" s="27">
        <v>73</v>
      </c>
      <c r="I84" s="39">
        <v>43632</v>
      </c>
      <c r="J84" s="30">
        <v>12.098621368408203</v>
      </c>
      <c r="K84" s="30">
        <v>13.497220993041992</v>
      </c>
      <c r="L84" s="30">
        <v>10.222223281860352</v>
      </c>
      <c r="N84" s="3">
        <v>73</v>
      </c>
      <c r="O84" s="9">
        <v>43632</v>
      </c>
      <c r="P84" s="10">
        <f t="shared" si="3"/>
        <v>12.098621368408203</v>
      </c>
      <c r="Q84" s="10">
        <f t="shared" si="4"/>
        <v>13.497220993041992</v>
      </c>
      <c r="R84" s="10">
        <f t="shared" si="5"/>
        <v>10.222223281860352</v>
      </c>
      <c r="S84" s="10">
        <v>13</v>
      </c>
      <c r="T84" s="10">
        <v>16</v>
      </c>
      <c r="U84" s="10">
        <v>22</v>
      </c>
      <c r="V84" s="10"/>
      <c r="W84" s="27">
        <v>69</v>
      </c>
      <c r="X84" s="30">
        <v>63.302752293577981</v>
      </c>
      <c r="Y84" s="30">
        <v>9.2758455276489258</v>
      </c>
      <c r="Z84" s="27">
        <v>69</v>
      </c>
      <c r="AA84" s="30">
        <v>63.302752293577981</v>
      </c>
      <c r="AB84" s="30">
        <v>10.833889007568359</v>
      </c>
      <c r="AC84" s="12"/>
      <c r="AD84" s="27">
        <v>69</v>
      </c>
      <c r="AE84" s="30">
        <v>89.610389610389603</v>
      </c>
      <c r="AF84" s="30">
        <v>4.4168767929077148</v>
      </c>
      <c r="AG84" s="27">
        <v>69</v>
      </c>
      <c r="AH84" s="30">
        <v>89.610389610389603</v>
      </c>
      <c r="AI84" s="30">
        <v>5.3850002288818359</v>
      </c>
      <c r="AJ84" s="12"/>
      <c r="AK84" s="27">
        <v>69</v>
      </c>
      <c r="AL84" s="30">
        <v>74.193548387096769</v>
      </c>
      <c r="AM84" s="30">
        <v>11.387935638427734</v>
      </c>
      <c r="AN84" s="27">
        <v>69</v>
      </c>
      <c r="AO84" s="30">
        <v>74.193548387096769</v>
      </c>
      <c r="AP84" s="30">
        <v>12.847222328186035</v>
      </c>
      <c r="AQ84" s="12"/>
      <c r="AR84" s="27">
        <v>69</v>
      </c>
      <c r="AS84" s="30">
        <v>37.297297297297298</v>
      </c>
      <c r="AT84" s="30">
        <v>11.954425811767578</v>
      </c>
      <c r="AU84" s="27">
        <v>69</v>
      </c>
      <c r="AV84" s="30">
        <v>37.297297297297298</v>
      </c>
      <c r="AW84" s="30">
        <v>13.472777366638184</v>
      </c>
      <c r="AX84" s="11"/>
      <c r="AY84" s="12"/>
      <c r="AZ84" s="12"/>
      <c r="BA84" s="12"/>
      <c r="BB84" s="12"/>
      <c r="BC84" s="12"/>
      <c r="BD84" s="12"/>
      <c r="BE84" s="12"/>
      <c r="BF84" s="10"/>
      <c r="BH84" s="10"/>
    </row>
    <row r="85" spans="3:60" ht="15" x14ac:dyDescent="0.25">
      <c r="C85" s="27"/>
      <c r="D85" s="39"/>
      <c r="E85" s="30"/>
      <c r="F85" s="30"/>
      <c r="G85" s="30"/>
      <c r="H85" s="27">
        <v>74</v>
      </c>
      <c r="I85" s="39">
        <v>43633</v>
      </c>
      <c r="J85" s="30">
        <v>12.57088565826416</v>
      </c>
      <c r="K85" s="30">
        <v>13.930000305175781</v>
      </c>
      <c r="L85" s="30">
        <v>10.956111907958984</v>
      </c>
      <c r="N85" s="3">
        <v>74</v>
      </c>
      <c r="O85" s="9">
        <v>43633</v>
      </c>
      <c r="P85" s="10">
        <f t="shared" si="3"/>
        <v>12.57088565826416</v>
      </c>
      <c r="Q85" s="10">
        <f t="shared" si="4"/>
        <v>13.930000305175781</v>
      </c>
      <c r="R85" s="10">
        <f t="shared" si="5"/>
        <v>10.956111907958984</v>
      </c>
      <c r="S85" s="10">
        <v>13</v>
      </c>
      <c r="T85" s="10">
        <v>16</v>
      </c>
      <c r="U85" s="10">
        <v>22</v>
      </c>
      <c r="V85" s="10"/>
      <c r="W85" s="27">
        <v>70</v>
      </c>
      <c r="X85" s="30">
        <v>64.22018348623854</v>
      </c>
      <c r="Y85" s="30">
        <v>9.0219326019287109</v>
      </c>
      <c r="Z85" s="27">
        <v>70</v>
      </c>
      <c r="AA85" s="30">
        <v>64.22018348623854</v>
      </c>
      <c r="AB85" s="30">
        <v>10.662777900695801</v>
      </c>
      <c r="AC85" s="12"/>
      <c r="AD85" s="27">
        <v>70</v>
      </c>
      <c r="AE85" s="30">
        <v>90.909090909090907</v>
      </c>
      <c r="AF85" s="30">
        <v>4.2442069053649902</v>
      </c>
      <c r="AG85" s="27">
        <v>70</v>
      </c>
      <c r="AH85" s="30">
        <v>90.909090909090907</v>
      </c>
      <c r="AI85" s="30">
        <v>5.2311115264892578</v>
      </c>
      <c r="AJ85" s="12"/>
      <c r="AK85" s="27">
        <v>70</v>
      </c>
      <c r="AL85" s="30">
        <v>75.268817204301072</v>
      </c>
      <c r="AM85" s="30">
        <v>11.270474433898926</v>
      </c>
      <c r="AN85" s="27">
        <v>70</v>
      </c>
      <c r="AO85" s="30">
        <v>75.268817204301072</v>
      </c>
      <c r="AP85" s="30">
        <v>12.606112480163574</v>
      </c>
      <c r="AQ85" s="12"/>
      <c r="AR85" s="27">
        <v>70</v>
      </c>
      <c r="AS85" s="30">
        <v>37.837837837837839</v>
      </c>
      <c r="AT85" s="30">
        <v>11.849483489990234</v>
      </c>
      <c r="AU85" s="27">
        <v>70</v>
      </c>
      <c r="AV85" s="30">
        <v>37.837837837837839</v>
      </c>
      <c r="AW85" s="30">
        <v>13.37722110748291</v>
      </c>
      <c r="AX85" s="11"/>
      <c r="AY85" s="12"/>
      <c r="AZ85" s="12"/>
      <c r="BA85" s="12"/>
      <c r="BB85" s="12"/>
      <c r="BC85" s="12"/>
      <c r="BD85" s="12"/>
      <c r="BE85" s="12"/>
      <c r="BF85" s="10"/>
      <c r="BH85" s="10"/>
    </row>
    <row r="86" spans="3:60" ht="15" x14ac:dyDescent="0.25">
      <c r="C86" s="27"/>
      <c r="D86" s="39"/>
      <c r="E86" s="30"/>
      <c r="F86" s="30"/>
      <c r="G86" s="30"/>
      <c r="H86" s="27">
        <v>75</v>
      </c>
      <c r="I86" s="39">
        <v>43634</v>
      </c>
      <c r="J86" s="30">
        <v>12.303447723388672</v>
      </c>
      <c r="K86" s="30">
        <v>13.593890190124512</v>
      </c>
      <c r="L86" s="30">
        <v>10.857776641845703</v>
      </c>
      <c r="N86" s="3">
        <v>75</v>
      </c>
      <c r="O86" s="9">
        <v>43634</v>
      </c>
      <c r="P86" s="10">
        <f t="shared" si="3"/>
        <v>12.303447723388672</v>
      </c>
      <c r="Q86" s="10">
        <f t="shared" si="4"/>
        <v>13.593890190124512</v>
      </c>
      <c r="R86" s="10">
        <f t="shared" si="5"/>
        <v>10.857776641845703</v>
      </c>
      <c r="S86" s="10">
        <v>13</v>
      </c>
      <c r="T86" s="10">
        <v>16</v>
      </c>
      <c r="U86" s="10">
        <v>22</v>
      </c>
      <c r="V86" s="10"/>
      <c r="W86" s="27">
        <v>71</v>
      </c>
      <c r="X86" s="30">
        <v>65.137614678899084</v>
      </c>
      <c r="Y86" s="30">
        <v>8.8583269119262695</v>
      </c>
      <c r="Z86" s="27">
        <v>71</v>
      </c>
      <c r="AA86" s="30">
        <v>65.137614678899084</v>
      </c>
      <c r="AB86" s="30">
        <v>10.541110992431641</v>
      </c>
      <c r="AC86" s="12"/>
      <c r="AD86" s="27">
        <v>71</v>
      </c>
      <c r="AE86" s="30">
        <v>92.20779220779221</v>
      </c>
      <c r="AF86" s="30">
        <v>4.1463046073913574</v>
      </c>
      <c r="AG86" s="27">
        <v>71</v>
      </c>
      <c r="AH86" s="30">
        <v>92.20779220779221</v>
      </c>
      <c r="AI86" s="30">
        <v>4.7661104202270508</v>
      </c>
      <c r="AJ86" s="12"/>
      <c r="AK86" s="27">
        <v>71</v>
      </c>
      <c r="AL86" s="30">
        <v>76.344086021505376</v>
      </c>
      <c r="AM86" s="30">
        <v>11.176723480224609</v>
      </c>
      <c r="AN86" s="27">
        <v>71</v>
      </c>
      <c r="AO86" s="30">
        <v>76.344086021505376</v>
      </c>
      <c r="AP86" s="30">
        <v>12.484999656677246</v>
      </c>
      <c r="AQ86" s="12"/>
      <c r="AR86" s="27">
        <v>71</v>
      </c>
      <c r="AS86" s="30">
        <v>38.378378378378379</v>
      </c>
      <c r="AT86" s="30">
        <v>11.820693969726563</v>
      </c>
      <c r="AU86" s="27">
        <v>71</v>
      </c>
      <c r="AV86" s="30">
        <v>38.378378378378379</v>
      </c>
      <c r="AW86" s="30">
        <v>13.352777481079102</v>
      </c>
      <c r="AX86" s="11"/>
      <c r="AY86" s="12"/>
      <c r="AZ86" s="12"/>
      <c r="BA86" s="12"/>
      <c r="BB86" s="12"/>
      <c r="BC86" s="12"/>
      <c r="BD86" s="12"/>
      <c r="BE86" s="12"/>
      <c r="BF86" s="10"/>
      <c r="BH86" s="10"/>
    </row>
    <row r="87" spans="3:60" ht="15" x14ac:dyDescent="0.25">
      <c r="C87" s="27"/>
      <c r="D87" s="39"/>
      <c r="E87" s="30"/>
      <c r="F87" s="30"/>
      <c r="G87" s="30"/>
      <c r="H87" s="27">
        <v>76</v>
      </c>
      <c r="I87" s="39">
        <v>43635</v>
      </c>
      <c r="J87" s="30">
        <v>10.910360336303711</v>
      </c>
      <c r="K87" s="30">
        <v>12.122221946716309</v>
      </c>
      <c r="L87" s="30">
        <v>9.8538885116577148</v>
      </c>
      <c r="N87" s="3">
        <v>76</v>
      </c>
      <c r="O87" s="9">
        <v>43635</v>
      </c>
      <c r="P87" s="10">
        <f t="shared" si="3"/>
        <v>10.910360336303711</v>
      </c>
      <c r="Q87" s="10">
        <f t="shared" si="4"/>
        <v>12.122221946716309</v>
      </c>
      <c r="R87" s="10">
        <f t="shared" si="5"/>
        <v>9.8538885116577148</v>
      </c>
      <c r="S87" s="10">
        <v>13</v>
      </c>
      <c r="T87" s="10">
        <v>16</v>
      </c>
      <c r="U87" s="10">
        <v>22</v>
      </c>
      <c r="V87" s="10"/>
      <c r="W87" s="27">
        <v>72</v>
      </c>
      <c r="X87" s="30">
        <v>66.055045871559642</v>
      </c>
      <c r="Y87" s="30">
        <v>8.6732902526855469</v>
      </c>
      <c r="Z87" s="27">
        <v>72</v>
      </c>
      <c r="AA87" s="30">
        <v>66.055045871559642</v>
      </c>
      <c r="AB87" s="30">
        <v>10.516111373901367</v>
      </c>
      <c r="AC87" s="12"/>
      <c r="AD87" s="27">
        <v>72</v>
      </c>
      <c r="AE87" s="30">
        <v>93.506493506493499</v>
      </c>
      <c r="AF87" s="30">
        <v>3.7580468654632568</v>
      </c>
      <c r="AG87" s="27">
        <v>72</v>
      </c>
      <c r="AH87" s="30">
        <v>93.506493506493499</v>
      </c>
      <c r="AI87" s="30">
        <v>4.6100001335144043</v>
      </c>
      <c r="AJ87" s="12"/>
      <c r="AK87" s="27">
        <v>72</v>
      </c>
      <c r="AL87" s="30">
        <v>77.41935483870968</v>
      </c>
      <c r="AM87" s="30">
        <v>11.121006011962891</v>
      </c>
      <c r="AN87" s="27">
        <v>72</v>
      </c>
      <c r="AO87" s="30">
        <v>77.41935483870968</v>
      </c>
      <c r="AP87" s="30">
        <v>12.461111068725586</v>
      </c>
      <c r="AQ87" s="12"/>
      <c r="AR87" s="27">
        <v>72</v>
      </c>
      <c r="AS87" s="30">
        <v>38.918918918918919</v>
      </c>
      <c r="AT87" s="30">
        <v>11.791522026062012</v>
      </c>
      <c r="AU87" s="27">
        <v>72</v>
      </c>
      <c r="AV87" s="30">
        <v>38.918918918918919</v>
      </c>
      <c r="AW87" s="30">
        <v>13.305000305175781</v>
      </c>
      <c r="AX87" s="11"/>
      <c r="AY87" s="12"/>
      <c r="AZ87" s="12"/>
      <c r="BA87" s="12"/>
      <c r="BB87" s="12"/>
      <c r="BC87" s="12"/>
      <c r="BD87" s="12"/>
      <c r="BE87" s="12"/>
      <c r="BF87" s="10"/>
      <c r="BH87" s="10"/>
    </row>
    <row r="88" spans="3:60" ht="15" x14ac:dyDescent="0.25">
      <c r="C88" s="27"/>
      <c r="D88" s="39"/>
      <c r="E88" s="30"/>
      <c r="F88" s="30"/>
      <c r="G88" s="30"/>
      <c r="H88" s="27">
        <v>77</v>
      </c>
      <c r="I88" s="39">
        <v>43636</v>
      </c>
      <c r="J88" s="30">
        <v>9.6258077621459961</v>
      </c>
      <c r="K88" s="30">
        <v>10.662777900695801</v>
      </c>
      <c r="L88" s="30">
        <v>8.8172216415405273</v>
      </c>
      <c r="N88" s="3">
        <v>77</v>
      </c>
      <c r="O88" s="9">
        <v>43636</v>
      </c>
      <c r="P88" s="10">
        <f t="shared" si="3"/>
        <v>9.6258077621459961</v>
      </c>
      <c r="Q88" s="10">
        <f t="shared" si="4"/>
        <v>10.662777900695801</v>
      </c>
      <c r="R88" s="10">
        <f t="shared" si="5"/>
        <v>8.8172216415405273</v>
      </c>
      <c r="S88" s="10">
        <v>13</v>
      </c>
      <c r="T88" s="10">
        <v>16</v>
      </c>
      <c r="U88" s="10">
        <v>22</v>
      </c>
      <c r="V88" s="10"/>
      <c r="W88" s="27">
        <v>73</v>
      </c>
      <c r="X88" s="30">
        <v>66.972477064220186</v>
      </c>
      <c r="Y88" s="30">
        <v>8.6213235855102539</v>
      </c>
      <c r="Z88" s="27">
        <v>73</v>
      </c>
      <c r="AA88" s="30">
        <v>66.972477064220186</v>
      </c>
      <c r="AB88" s="30">
        <v>10.393888473510742</v>
      </c>
      <c r="AC88" s="12"/>
      <c r="AD88" s="27">
        <v>73</v>
      </c>
      <c r="AE88" s="30">
        <v>94.805194805194802</v>
      </c>
      <c r="AF88" s="30">
        <v>2.7384164333343506</v>
      </c>
      <c r="AG88" s="27">
        <v>73</v>
      </c>
      <c r="AH88" s="30">
        <v>94.805194805194802</v>
      </c>
      <c r="AI88" s="30">
        <v>4.5322227478027344</v>
      </c>
      <c r="AJ88" s="12"/>
      <c r="AK88" s="27">
        <v>73</v>
      </c>
      <c r="AL88" s="30">
        <v>78.494623655913969</v>
      </c>
      <c r="AM88" s="30">
        <v>10.951519012451172</v>
      </c>
      <c r="AN88" s="27">
        <v>73</v>
      </c>
      <c r="AO88" s="30">
        <v>78.494623655913969</v>
      </c>
      <c r="AP88" s="30">
        <v>12.461111068725586</v>
      </c>
      <c r="AQ88" s="12"/>
      <c r="AR88" s="27">
        <v>73</v>
      </c>
      <c r="AS88" s="30">
        <v>39.45945945945946</v>
      </c>
      <c r="AT88" s="30">
        <v>11.779906272888184</v>
      </c>
      <c r="AU88" s="27">
        <v>73</v>
      </c>
      <c r="AV88" s="30">
        <v>39.45945945945946</v>
      </c>
      <c r="AW88" s="30">
        <v>13.23277759552002</v>
      </c>
      <c r="AX88" s="11"/>
      <c r="AY88" s="12"/>
      <c r="AZ88" s="12"/>
      <c r="BA88" s="12"/>
      <c r="BB88" s="12"/>
      <c r="BC88" s="12"/>
      <c r="BD88" s="12"/>
      <c r="BE88" s="12"/>
      <c r="BF88" s="10"/>
      <c r="BH88" s="10"/>
    </row>
    <row r="89" spans="3:60" ht="15" x14ac:dyDescent="0.25">
      <c r="C89" s="27"/>
      <c r="D89" s="39"/>
      <c r="E89" s="30"/>
      <c r="F89" s="30"/>
      <c r="G89" s="30"/>
      <c r="H89" s="27">
        <v>78</v>
      </c>
      <c r="I89" s="39">
        <v>43637</v>
      </c>
      <c r="J89" s="30">
        <v>9.453913688659668</v>
      </c>
      <c r="K89" s="30">
        <v>10.907221794128418</v>
      </c>
      <c r="L89" s="30">
        <v>8.1949996948242188</v>
      </c>
      <c r="N89" s="3">
        <v>78</v>
      </c>
      <c r="O89" s="9">
        <v>43637</v>
      </c>
      <c r="P89" s="10">
        <f t="shared" si="3"/>
        <v>9.453913688659668</v>
      </c>
      <c r="Q89" s="10">
        <f t="shared" si="4"/>
        <v>10.907221794128418</v>
      </c>
      <c r="R89" s="10">
        <f t="shared" si="5"/>
        <v>8.1949996948242188</v>
      </c>
      <c r="S89" s="10">
        <v>13</v>
      </c>
      <c r="T89" s="10">
        <v>16</v>
      </c>
      <c r="U89" s="10">
        <v>22</v>
      </c>
      <c r="V89" s="10"/>
      <c r="W89" s="27">
        <v>74</v>
      </c>
      <c r="X89" s="30">
        <v>67.889908256880744</v>
      </c>
      <c r="Y89" s="30">
        <v>8.5205802917480469</v>
      </c>
      <c r="Z89" s="27">
        <v>74</v>
      </c>
      <c r="AA89" s="30">
        <v>67.889908256880744</v>
      </c>
      <c r="AB89" s="30">
        <v>10.247221946716309</v>
      </c>
      <c r="AC89" s="12"/>
      <c r="AD89" s="27">
        <v>74</v>
      </c>
      <c r="AE89" s="30">
        <v>96.103896103896105</v>
      </c>
      <c r="AF89" s="30">
        <v>2.6737170219421387</v>
      </c>
      <c r="AG89" s="27">
        <v>74</v>
      </c>
      <c r="AH89" s="30">
        <v>96.103896103896105</v>
      </c>
      <c r="AI89" s="30">
        <v>3.3272213935852051</v>
      </c>
      <c r="AJ89" s="12"/>
      <c r="AK89" s="27">
        <v>74</v>
      </c>
      <c r="AL89" s="30">
        <v>79.569892473118273</v>
      </c>
      <c r="AM89" s="30">
        <v>10.942056655883789</v>
      </c>
      <c r="AN89" s="27">
        <v>74</v>
      </c>
      <c r="AO89" s="30">
        <v>79.569892473118273</v>
      </c>
      <c r="AP89" s="30">
        <v>12.461111068725586</v>
      </c>
      <c r="AQ89" s="12"/>
      <c r="AR89" s="27">
        <v>74</v>
      </c>
      <c r="AS89" s="30">
        <v>40</v>
      </c>
      <c r="AT89" s="30">
        <v>11.752900123596191</v>
      </c>
      <c r="AU89" s="27">
        <v>74</v>
      </c>
      <c r="AV89" s="30">
        <v>40</v>
      </c>
      <c r="AW89" s="30">
        <v>13.23277759552002</v>
      </c>
      <c r="AX89" s="11"/>
      <c r="AY89" s="12"/>
      <c r="AZ89" s="12"/>
      <c r="BA89" s="12"/>
      <c r="BB89" s="12"/>
      <c r="BC89" s="12"/>
      <c r="BD89" s="12"/>
      <c r="BE89" s="12"/>
      <c r="BF89" s="10"/>
      <c r="BH89" s="10"/>
    </row>
    <row r="90" spans="3:60" ht="15" x14ac:dyDescent="0.25">
      <c r="C90" s="27"/>
      <c r="D90" s="39"/>
      <c r="E90" s="30"/>
      <c r="F90" s="30"/>
      <c r="G90" s="30"/>
      <c r="H90" s="27">
        <v>79</v>
      </c>
      <c r="I90" s="39">
        <v>43638</v>
      </c>
      <c r="J90" s="30">
        <v>10.35893726348877</v>
      </c>
      <c r="K90" s="30">
        <v>12.484999656677246</v>
      </c>
      <c r="L90" s="30">
        <v>7.7699999809265137</v>
      </c>
      <c r="N90" s="3">
        <v>79</v>
      </c>
      <c r="O90" s="9">
        <v>43638</v>
      </c>
      <c r="P90" s="10">
        <f t="shared" si="3"/>
        <v>10.35893726348877</v>
      </c>
      <c r="Q90" s="10">
        <f t="shared" si="4"/>
        <v>12.484999656677246</v>
      </c>
      <c r="R90" s="10">
        <f t="shared" si="5"/>
        <v>7.7699999809265137</v>
      </c>
      <c r="S90" s="10">
        <v>13</v>
      </c>
      <c r="T90" s="10">
        <v>16</v>
      </c>
      <c r="U90" s="10">
        <v>22</v>
      </c>
      <c r="V90" s="10"/>
      <c r="W90" s="27">
        <v>75</v>
      </c>
      <c r="X90" s="30">
        <v>68.807339449541288</v>
      </c>
      <c r="Y90" s="30">
        <v>8.5155363082885742</v>
      </c>
      <c r="Z90" s="27">
        <v>75</v>
      </c>
      <c r="AA90" s="30">
        <v>68.807339449541288</v>
      </c>
      <c r="AB90" s="30">
        <v>10.222223281860352</v>
      </c>
      <c r="AC90" s="12"/>
      <c r="AD90" s="27">
        <v>75</v>
      </c>
      <c r="AE90" s="30">
        <v>97.402597402597408</v>
      </c>
      <c r="AF90" s="30">
        <v>2.5581636428833008</v>
      </c>
      <c r="AG90" s="27">
        <v>75</v>
      </c>
      <c r="AH90" s="30">
        <v>97.402597402597408</v>
      </c>
      <c r="AI90" s="30">
        <v>2.7699999809265137</v>
      </c>
      <c r="AJ90" s="12"/>
      <c r="AK90" s="27">
        <v>75</v>
      </c>
      <c r="AL90" s="30">
        <v>80.645161290322577</v>
      </c>
      <c r="AM90" s="30">
        <v>10.853134155273438</v>
      </c>
      <c r="AN90" s="27">
        <v>75</v>
      </c>
      <c r="AO90" s="30">
        <v>80.645161290322577</v>
      </c>
      <c r="AP90" s="30">
        <v>12.340001106262207</v>
      </c>
      <c r="AQ90" s="12"/>
      <c r="AR90" s="27">
        <v>75</v>
      </c>
      <c r="AS90" s="30">
        <v>40.54054054054054</v>
      </c>
      <c r="AT90" s="30">
        <v>11.713413238525391</v>
      </c>
      <c r="AU90" s="27">
        <v>75</v>
      </c>
      <c r="AV90" s="30">
        <v>40.54054054054054</v>
      </c>
      <c r="AW90" s="30">
        <v>13.208889007568359</v>
      </c>
      <c r="AX90" s="11"/>
      <c r="AY90" s="12"/>
      <c r="AZ90" s="12"/>
      <c r="BA90" s="12"/>
      <c r="BB90" s="12"/>
      <c r="BC90" s="12"/>
      <c r="BD90" s="12"/>
      <c r="BE90" s="12"/>
      <c r="BF90" s="10"/>
      <c r="BH90" s="10"/>
    </row>
    <row r="91" spans="3:60" ht="15" x14ac:dyDescent="0.25">
      <c r="C91" s="27"/>
      <c r="D91" s="39"/>
      <c r="E91" s="30"/>
      <c r="F91" s="30"/>
      <c r="G91" s="30"/>
      <c r="H91" s="27">
        <v>80</v>
      </c>
      <c r="I91" s="39">
        <v>43639</v>
      </c>
      <c r="J91" s="30">
        <v>10.792886734008789</v>
      </c>
      <c r="K91" s="30">
        <v>12.340001106262207</v>
      </c>
      <c r="L91" s="30">
        <v>9.1877765655517578</v>
      </c>
      <c r="N91" s="3">
        <v>80</v>
      </c>
      <c r="O91" s="9">
        <v>43639</v>
      </c>
      <c r="P91" s="10">
        <f t="shared" si="3"/>
        <v>10.792886734008789</v>
      </c>
      <c r="Q91" s="10">
        <f t="shared" si="4"/>
        <v>12.340001106262207</v>
      </c>
      <c r="R91" s="10">
        <f t="shared" si="5"/>
        <v>9.1877765655517578</v>
      </c>
      <c r="S91" s="10">
        <v>13</v>
      </c>
      <c r="T91" s="10">
        <v>16</v>
      </c>
      <c r="U91" s="10">
        <v>22</v>
      </c>
      <c r="V91" s="10"/>
      <c r="W91" s="27">
        <v>76</v>
      </c>
      <c r="X91" s="30">
        <v>69.724770642201833</v>
      </c>
      <c r="Y91" s="30">
        <v>8.509760856628418</v>
      </c>
      <c r="Z91" s="27">
        <v>76</v>
      </c>
      <c r="AA91" s="30">
        <v>69.724770642201833</v>
      </c>
      <c r="AB91" s="30">
        <v>9.9772224426269531</v>
      </c>
      <c r="AC91" s="12"/>
      <c r="AD91" s="27">
        <v>76</v>
      </c>
      <c r="AE91" s="30">
        <v>98.701298701298697</v>
      </c>
      <c r="AF91" s="30">
        <v>2.4880197048187256</v>
      </c>
      <c r="AG91" s="27">
        <v>76</v>
      </c>
      <c r="AH91" s="30">
        <v>98.701298701298697</v>
      </c>
      <c r="AI91" s="30">
        <v>2.7172214984893799</v>
      </c>
      <c r="AJ91" s="12"/>
      <c r="AK91" s="27">
        <v>76</v>
      </c>
      <c r="AL91" s="30">
        <v>81.72043010752688</v>
      </c>
      <c r="AM91" s="30">
        <v>10.811977386474609</v>
      </c>
      <c r="AN91" s="27">
        <v>76</v>
      </c>
      <c r="AO91" s="30">
        <v>81.72043010752688</v>
      </c>
      <c r="AP91" s="30">
        <v>12.171112060546875</v>
      </c>
      <c r="AQ91" s="12"/>
      <c r="AR91" s="27">
        <v>76</v>
      </c>
      <c r="AS91" s="30">
        <v>41.081081081081081</v>
      </c>
      <c r="AT91" s="30">
        <v>11.689968109130859</v>
      </c>
      <c r="AU91" s="27">
        <v>76</v>
      </c>
      <c r="AV91" s="30">
        <v>41.081081081081081</v>
      </c>
      <c r="AW91" s="30">
        <v>13.208889007568359</v>
      </c>
      <c r="AX91" s="11"/>
      <c r="AY91" s="12"/>
      <c r="AZ91" s="12"/>
      <c r="BA91" s="12"/>
      <c r="BB91" s="12"/>
      <c r="BC91" s="12"/>
      <c r="BD91" s="12"/>
      <c r="BE91" s="12"/>
      <c r="BF91" s="10"/>
      <c r="BH91" s="10"/>
    </row>
    <row r="92" spans="3:60" ht="15" x14ac:dyDescent="0.25">
      <c r="C92" s="27"/>
      <c r="D92" s="39"/>
      <c r="E92" s="30"/>
      <c r="F92" s="30"/>
      <c r="G92" s="30"/>
      <c r="H92" s="27">
        <v>81</v>
      </c>
      <c r="I92" s="39">
        <v>43640</v>
      </c>
      <c r="J92" s="30">
        <v>9.7667779922485352</v>
      </c>
      <c r="K92" s="30">
        <v>10.833889007568359</v>
      </c>
      <c r="L92" s="30">
        <v>8.3688888549804688</v>
      </c>
      <c r="N92" s="3">
        <v>81</v>
      </c>
      <c r="O92" s="9">
        <v>43640</v>
      </c>
      <c r="P92" s="10">
        <f t="shared" si="3"/>
        <v>9.7667779922485352</v>
      </c>
      <c r="Q92" s="10">
        <f t="shared" si="4"/>
        <v>10.833889007568359</v>
      </c>
      <c r="R92" s="10">
        <f t="shared" si="5"/>
        <v>8.3688888549804688</v>
      </c>
      <c r="S92" s="10">
        <v>13</v>
      </c>
      <c r="T92" s="10">
        <v>16</v>
      </c>
      <c r="U92" s="10">
        <v>22</v>
      </c>
      <c r="V92" s="10"/>
      <c r="W92" s="27">
        <v>77</v>
      </c>
      <c r="X92" s="30">
        <v>70.642201834862391</v>
      </c>
      <c r="Y92" s="30">
        <v>8.4140567779541016</v>
      </c>
      <c r="Z92" s="27">
        <v>77</v>
      </c>
      <c r="AA92" s="30">
        <v>70.642201834862391</v>
      </c>
      <c r="AB92" s="30">
        <v>9.9277772903442383</v>
      </c>
      <c r="AC92" s="12"/>
      <c r="AD92" s="10"/>
      <c r="AE92" s="10"/>
      <c r="AF92" s="11"/>
      <c r="AG92" s="11"/>
      <c r="AH92" s="11"/>
      <c r="AI92" s="11"/>
      <c r="AJ92" s="12"/>
      <c r="AK92" s="27">
        <v>77</v>
      </c>
      <c r="AL92" s="30">
        <v>82.795698924731184</v>
      </c>
      <c r="AM92" s="30">
        <v>10.793904304504395</v>
      </c>
      <c r="AN92" s="27">
        <v>77</v>
      </c>
      <c r="AO92" s="30">
        <v>82.795698924731184</v>
      </c>
      <c r="AP92" s="30">
        <v>12.171112060546875</v>
      </c>
      <c r="AQ92" s="12"/>
      <c r="AR92" s="27">
        <v>77</v>
      </c>
      <c r="AS92" s="30">
        <v>41.621621621621621</v>
      </c>
      <c r="AT92" s="30">
        <v>11.608916282653809</v>
      </c>
      <c r="AU92" s="27">
        <v>77</v>
      </c>
      <c r="AV92" s="30">
        <v>41.621621621621621</v>
      </c>
      <c r="AW92" s="30">
        <v>13.185001373291016</v>
      </c>
      <c r="AX92" s="11"/>
      <c r="AY92" s="12"/>
      <c r="AZ92" s="12"/>
      <c r="BA92" s="12"/>
      <c r="BB92" s="12"/>
      <c r="BC92" s="12"/>
      <c r="BD92" s="12"/>
      <c r="BE92" s="12"/>
      <c r="BF92" s="10"/>
      <c r="BH92" s="10"/>
    </row>
    <row r="93" spans="3:60" ht="15" x14ac:dyDescent="0.25">
      <c r="C93" s="27"/>
      <c r="D93" s="39"/>
      <c r="E93" s="30"/>
      <c r="F93" s="30"/>
      <c r="G93" s="30"/>
      <c r="H93" s="27">
        <v>82</v>
      </c>
      <c r="I93" s="39">
        <v>43641</v>
      </c>
      <c r="J93" s="30">
        <v>10.312273025512695</v>
      </c>
      <c r="K93" s="30">
        <v>11.733887672424316</v>
      </c>
      <c r="L93" s="30">
        <v>8.2700004577636719</v>
      </c>
      <c r="N93" s="3">
        <v>82</v>
      </c>
      <c r="O93" s="9">
        <v>43641</v>
      </c>
      <c r="P93" s="10">
        <f t="shared" si="3"/>
        <v>10.312273025512695</v>
      </c>
      <c r="Q93" s="10">
        <f t="shared" si="4"/>
        <v>11.733887672424316</v>
      </c>
      <c r="R93" s="10">
        <f t="shared" si="5"/>
        <v>8.2700004577636719</v>
      </c>
      <c r="S93" s="10">
        <v>13</v>
      </c>
      <c r="T93" s="10">
        <v>16</v>
      </c>
      <c r="U93" s="10">
        <v>22</v>
      </c>
      <c r="V93" s="10"/>
      <c r="W93" s="27">
        <v>78</v>
      </c>
      <c r="X93" s="30">
        <v>71.559633027522935</v>
      </c>
      <c r="Y93" s="30">
        <v>8.3888664245605469</v>
      </c>
      <c r="Z93" s="27">
        <v>78</v>
      </c>
      <c r="AA93" s="30">
        <v>71.559633027522935</v>
      </c>
      <c r="AB93" s="30">
        <v>9.9027786254882813</v>
      </c>
      <c r="AC93" s="12"/>
      <c r="AD93" s="10"/>
      <c r="AE93" s="10"/>
      <c r="AF93" s="11"/>
      <c r="AG93" s="11"/>
      <c r="AH93" s="11"/>
      <c r="AI93" s="11"/>
      <c r="AJ93" s="12"/>
      <c r="AK93" s="27">
        <v>78</v>
      </c>
      <c r="AL93" s="30">
        <v>83.870967741935488</v>
      </c>
      <c r="AM93" s="30">
        <v>10.792886734008789</v>
      </c>
      <c r="AN93" s="27">
        <v>78</v>
      </c>
      <c r="AO93" s="30">
        <v>83.870967741935488</v>
      </c>
      <c r="AP93" s="30">
        <v>12.07388973236084</v>
      </c>
      <c r="AQ93" s="12"/>
      <c r="AR93" s="27">
        <v>78</v>
      </c>
      <c r="AS93" s="30">
        <v>42.162162162162161</v>
      </c>
      <c r="AT93" s="30">
        <v>11.532561302185059</v>
      </c>
      <c r="AU93" s="27">
        <v>78</v>
      </c>
      <c r="AV93" s="30">
        <v>42.162162162162161</v>
      </c>
      <c r="AW93" s="30">
        <v>13.063888549804688</v>
      </c>
      <c r="AX93" s="11"/>
      <c r="AY93" s="12"/>
      <c r="AZ93" s="12"/>
      <c r="BA93" s="12"/>
      <c r="BB93" s="12"/>
      <c r="BC93" s="12"/>
      <c r="BD93" s="12"/>
      <c r="BE93" s="12"/>
      <c r="BF93" s="10"/>
      <c r="BH93" s="10"/>
    </row>
    <row r="94" spans="3:60" ht="15" x14ac:dyDescent="0.25">
      <c r="C94" s="27"/>
      <c r="D94" s="39"/>
      <c r="E94" s="30"/>
      <c r="F94" s="30"/>
      <c r="G94" s="30"/>
      <c r="H94" s="27">
        <v>83</v>
      </c>
      <c r="I94" s="39">
        <v>43642</v>
      </c>
      <c r="J94" s="30">
        <v>10.559451103210449</v>
      </c>
      <c r="K94" s="30">
        <v>12.847222328186035</v>
      </c>
      <c r="L94" s="30">
        <v>8.9650001525878906</v>
      </c>
      <c r="N94" s="3">
        <v>83</v>
      </c>
      <c r="O94" s="9">
        <v>43642</v>
      </c>
      <c r="P94" s="10">
        <f t="shared" si="3"/>
        <v>10.559451103210449</v>
      </c>
      <c r="Q94" s="10">
        <f t="shared" si="4"/>
        <v>12.847222328186035</v>
      </c>
      <c r="R94" s="10">
        <f t="shared" si="5"/>
        <v>8.9650001525878906</v>
      </c>
      <c r="S94" s="10">
        <v>13</v>
      </c>
      <c r="T94" s="10">
        <v>16</v>
      </c>
      <c r="U94" s="10">
        <v>22</v>
      </c>
      <c r="V94" s="10"/>
      <c r="W94" s="27">
        <v>79</v>
      </c>
      <c r="X94" s="30">
        <v>72.477064220183479</v>
      </c>
      <c r="Y94" s="30">
        <v>8.2297477722167969</v>
      </c>
      <c r="Z94" s="27">
        <v>79</v>
      </c>
      <c r="AA94" s="30">
        <v>72.477064220183479</v>
      </c>
      <c r="AB94" s="30">
        <v>9.7799997329711914</v>
      </c>
      <c r="AC94" s="12"/>
      <c r="AD94" s="10"/>
      <c r="AE94" s="10"/>
      <c r="AF94" s="11"/>
      <c r="AG94" s="11"/>
      <c r="AH94" s="11"/>
      <c r="AI94" s="11"/>
      <c r="AJ94" s="12"/>
      <c r="AK94" s="27">
        <v>79</v>
      </c>
      <c r="AL94" s="30">
        <v>84.946236559139791</v>
      </c>
      <c r="AM94" s="30">
        <v>10.744444847106934</v>
      </c>
      <c r="AN94" s="27">
        <v>79</v>
      </c>
      <c r="AO94" s="30">
        <v>84.946236559139791</v>
      </c>
      <c r="AP94" s="30">
        <v>12.00111198425293</v>
      </c>
      <c r="AQ94" s="12"/>
      <c r="AR94" s="27">
        <v>79</v>
      </c>
      <c r="AS94" s="30">
        <v>42.702702702702702</v>
      </c>
      <c r="AT94" s="30">
        <v>11.394356727600098</v>
      </c>
      <c r="AU94" s="27">
        <v>79</v>
      </c>
      <c r="AV94" s="30">
        <v>42.702702702702702</v>
      </c>
      <c r="AW94" s="30">
        <v>12.992222785949707</v>
      </c>
      <c r="AX94" s="11"/>
      <c r="AY94" s="12"/>
      <c r="AZ94" s="12"/>
      <c r="BA94" s="12"/>
      <c r="BB94" s="12"/>
      <c r="BC94" s="12"/>
      <c r="BD94" s="12"/>
      <c r="BE94" s="12"/>
      <c r="BF94" s="10"/>
      <c r="BH94" s="10"/>
    </row>
    <row r="95" spans="3:60" ht="15" x14ac:dyDescent="0.25">
      <c r="C95" s="27"/>
      <c r="D95" s="39"/>
      <c r="E95" s="30"/>
      <c r="F95" s="30"/>
      <c r="G95" s="30"/>
      <c r="H95" s="27">
        <v>84</v>
      </c>
      <c r="I95" s="39">
        <v>43643</v>
      </c>
      <c r="J95" s="30">
        <v>10.382830619812012</v>
      </c>
      <c r="K95" s="30">
        <v>11.297222137451172</v>
      </c>
      <c r="L95" s="30">
        <v>9.1138877868652344</v>
      </c>
      <c r="N95" s="3">
        <v>84</v>
      </c>
      <c r="O95" s="9">
        <v>43643</v>
      </c>
      <c r="P95" s="10">
        <f t="shared" si="3"/>
        <v>10.382830619812012</v>
      </c>
      <c r="Q95" s="10">
        <f t="shared" si="4"/>
        <v>11.297222137451172</v>
      </c>
      <c r="R95" s="10">
        <f t="shared" si="5"/>
        <v>9.1138877868652344</v>
      </c>
      <c r="S95" s="10">
        <v>13</v>
      </c>
      <c r="T95" s="10">
        <v>16</v>
      </c>
      <c r="U95" s="10">
        <v>22</v>
      </c>
      <c r="V95" s="10"/>
      <c r="W95" s="27">
        <v>80</v>
      </c>
      <c r="X95" s="30">
        <v>73.394495412844037</v>
      </c>
      <c r="Y95" s="30">
        <v>7.8869056701660156</v>
      </c>
      <c r="Z95" s="27">
        <v>80</v>
      </c>
      <c r="AA95" s="30">
        <v>73.394495412844037</v>
      </c>
      <c r="AB95" s="30">
        <v>9.5827779769897461</v>
      </c>
      <c r="AC95" s="12"/>
      <c r="AD95" s="10"/>
      <c r="AE95" s="10"/>
      <c r="AF95" s="11"/>
      <c r="AG95" s="11"/>
      <c r="AH95" s="11"/>
      <c r="AI95" s="11"/>
      <c r="AJ95" s="12"/>
      <c r="AK95" s="27">
        <v>80</v>
      </c>
      <c r="AL95" s="30">
        <v>86.021505376344081</v>
      </c>
      <c r="AM95" s="30">
        <v>10.581453323364258</v>
      </c>
      <c r="AN95" s="27">
        <v>80</v>
      </c>
      <c r="AO95" s="30">
        <v>86.021505376344081</v>
      </c>
      <c r="AP95" s="30">
        <v>11.977221488952637</v>
      </c>
      <c r="AQ95" s="12"/>
      <c r="AR95" s="27">
        <v>80</v>
      </c>
      <c r="AS95" s="30">
        <v>43.243243243243242</v>
      </c>
      <c r="AT95" s="30">
        <v>11.387935638427734</v>
      </c>
      <c r="AU95" s="27">
        <v>80</v>
      </c>
      <c r="AV95" s="30">
        <v>43.243243243243242</v>
      </c>
      <c r="AW95" s="30">
        <v>12.847222328186035</v>
      </c>
      <c r="AX95" s="11"/>
      <c r="AY95" s="12"/>
      <c r="AZ95" s="12"/>
      <c r="BA95" s="12"/>
      <c r="BB95" s="12"/>
      <c r="BC95" s="12"/>
      <c r="BD95" s="12"/>
      <c r="BE95" s="12"/>
      <c r="BF95" s="10"/>
      <c r="BH95" s="10"/>
    </row>
    <row r="96" spans="3:60" ht="15" x14ac:dyDescent="0.25">
      <c r="C96" s="27"/>
      <c r="D96" s="39"/>
      <c r="E96" s="30"/>
      <c r="F96" s="30"/>
      <c r="G96" s="30"/>
      <c r="H96" s="27">
        <v>85</v>
      </c>
      <c r="I96" s="39">
        <v>43644</v>
      </c>
      <c r="J96" s="30">
        <v>10.182047843933105</v>
      </c>
      <c r="K96" s="30">
        <v>11.565000534057617</v>
      </c>
      <c r="L96" s="30">
        <v>8.5188884735107422</v>
      </c>
      <c r="N96" s="3">
        <v>85</v>
      </c>
      <c r="O96" s="9">
        <v>43644</v>
      </c>
      <c r="P96" s="10">
        <f t="shared" si="3"/>
        <v>10.182047843933105</v>
      </c>
      <c r="Q96" s="10">
        <f t="shared" si="4"/>
        <v>11.565000534057617</v>
      </c>
      <c r="R96" s="10">
        <f t="shared" si="5"/>
        <v>8.5188884735107422</v>
      </c>
      <c r="S96" s="10">
        <v>13</v>
      </c>
      <c r="T96" s="10">
        <v>16</v>
      </c>
      <c r="U96" s="10">
        <v>22</v>
      </c>
      <c r="V96" s="10"/>
      <c r="W96" s="27">
        <v>81</v>
      </c>
      <c r="X96" s="30">
        <v>74.311926605504581</v>
      </c>
      <c r="Y96" s="30">
        <v>7.8498311042785645</v>
      </c>
      <c r="Z96" s="27">
        <v>81</v>
      </c>
      <c r="AA96" s="30">
        <v>74.311926605504581</v>
      </c>
      <c r="AB96" s="30">
        <v>9.5338888168334961</v>
      </c>
      <c r="AC96" s="12"/>
      <c r="AD96" s="10"/>
      <c r="AE96" s="10"/>
      <c r="AF96" s="11"/>
      <c r="AG96" s="11"/>
      <c r="AH96" s="11"/>
      <c r="AI96" s="11"/>
      <c r="AJ96" s="12"/>
      <c r="AK96" s="27">
        <v>81</v>
      </c>
      <c r="AL96" s="30">
        <v>87.096774193548384</v>
      </c>
      <c r="AM96" s="30">
        <v>10.565712928771973</v>
      </c>
      <c r="AN96" s="27">
        <v>81</v>
      </c>
      <c r="AO96" s="30">
        <v>87.096774193548384</v>
      </c>
      <c r="AP96" s="30">
        <v>11.928889274597168</v>
      </c>
      <c r="AQ96" s="12"/>
      <c r="AR96" s="27">
        <v>81</v>
      </c>
      <c r="AS96" s="30">
        <v>43.78378378378379</v>
      </c>
      <c r="AT96" s="30">
        <v>11.321578979492188</v>
      </c>
      <c r="AU96" s="27">
        <v>81</v>
      </c>
      <c r="AV96" s="30">
        <v>43.78378378378379</v>
      </c>
      <c r="AW96" s="30">
        <v>12.847222328186035</v>
      </c>
      <c r="AX96" s="11"/>
      <c r="AY96" s="12"/>
      <c r="AZ96" s="12"/>
      <c r="BA96" s="12"/>
      <c r="BB96" s="12"/>
      <c r="BC96" s="12"/>
      <c r="BD96" s="12"/>
      <c r="BE96" s="12"/>
      <c r="BF96" s="10"/>
      <c r="BH96" s="10"/>
    </row>
    <row r="97" spans="3:60" ht="15" x14ac:dyDescent="0.25">
      <c r="C97" s="27"/>
      <c r="D97" s="39"/>
      <c r="E97" s="30"/>
      <c r="F97" s="30"/>
      <c r="G97" s="30"/>
      <c r="H97" s="27">
        <v>86</v>
      </c>
      <c r="I97" s="39">
        <v>43645</v>
      </c>
      <c r="J97" s="30">
        <v>10.581453323364258</v>
      </c>
      <c r="K97" s="30">
        <v>12.171112060546875</v>
      </c>
      <c r="L97" s="30">
        <v>8.6927776336669922</v>
      </c>
      <c r="N97" s="3">
        <v>86</v>
      </c>
      <c r="O97" s="9">
        <v>43645</v>
      </c>
      <c r="P97" s="10">
        <f t="shared" si="3"/>
        <v>10.581453323364258</v>
      </c>
      <c r="Q97" s="10">
        <f t="shared" si="4"/>
        <v>12.171112060546875</v>
      </c>
      <c r="R97" s="10">
        <f t="shared" si="5"/>
        <v>8.6927776336669922</v>
      </c>
      <c r="S97" s="10">
        <v>13</v>
      </c>
      <c r="T97" s="10">
        <v>16</v>
      </c>
      <c r="U97" s="10">
        <v>22</v>
      </c>
      <c r="V97" s="10"/>
      <c r="W97" s="27">
        <v>82</v>
      </c>
      <c r="X97" s="30">
        <v>75.22935779816514</v>
      </c>
      <c r="Y97" s="30">
        <v>7.8207249641418457</v>
      </c>
      <c r="Z97" s="27">
        <v>82</v>
      </c>
      <c r="AA97" s="30">
        <v>75.22935779816514</v>
      </c>
      <c r="AB97" s="30">
        <v>9.1877765655517578</v>
      </c>
      <c r="AC97" s="12"/>
      <c r="AD97" s="10"/>
      <c r="AE97" s="10"/>
      <c r="AF97" s="11"/>
      <c r="AG97" s="11"/>
      <c r="AH97" s="11"/>
      <c r="AI97" s="11"/>
      <c r="AJ97" s="12"/>
      <c r="AK97" s="27">
        <v>82</v>
      </c>
      <c r="AL97" s="30">
        <v>88.172043010752688</v>
      </c>
      <c r="AM97" s="30">
        <v>10.559451103210449</v>
      </c>
      <c r="AN97" s="27">
        <v>82</v>
      </c>
      <c r="AO97" s="30">
        <v>88.172043010752688</v>
      </c>
      <c r="AP97" s="30">
        <v>11.758889198303223</v>
      </c>
      <c r="AQ97" s="12"/>
      <c r="AR97" s="27">
        <v>82</v>
      </c>
      <c r="AS97" s="30">
        <v>44.32432432432433</v>
      </c>
      <c r="AT97" s="30">
        <v>11.270474433898926</v>
      </c>
      <c r="AU97" s="27">
        <v>82</v>
      </c>
      <c r="AV97" s="30">
        <v>44.32432432432433</v>
      </c>
      <c r="AW97" s="30">
        <v>12.702778816223145</v>
      </c>
      <c r="AX97" s="11"/>
      <c r="AY97" s="12"/>
      <c r="AZ97" s="12"/>
      <c r="BA97" s="12"/>
      <c r="BB97" s="12"/>
      <c r="BC97" s="12"/>
      <c r="BD97" s="12"/>
      <c r="BE97" s="12"/>
      <c r="BF97" s="10"/>
      <c r="BH97" s="10"/>
    </row>
    <row r="98" spans="3:60" ht="15" x14ac:dyDescent="0.25">
      <c r="C98" s="27"/>
      <c r="D98" s="39"/>
      <c r="E98" s="30"/>
      <c r="F98" s="30"/>
      <c r="G98" s="30"/>
      <c r="H98" s="27">
        <v>87</v>
      </c>
      <c r="I98" s="39">
        <v>43646</v>
      </c>
      <c r="J98" s="30">
        <v>11.121006011962891</v>
      </c>
      <c r="K98" s="30">
        <v>12.606112480163574</v>
      </c>
      <c r="L98" s="30">
        <v>9.2872219085693359</v>
      </c>
      <c r="N98" s="3">
        <v>87</v>
      </c>
      <c r="O98" s="9">
        <v>43646</v>
      </c>
      <c r="P98" s="10">
        <f t="shared" si="3"/>
        <v>11.121006011962891</v>
      </c>
      <c r="Q98" s="10">
        <f t="shared" si="4"/>
        <v>12.606112480163574</v>
      </c>
      <c r="R98" s="10">
        <f t="shared" si="5"/>
        <v>9.2872219085693359</v>
      </c>
      <c r="S98" s="10">
        <v>13</v>
      </c>
      <c r="T98" s="10">
        <v>16</v>
      </c>
      <c r="U98" s="10">
        <v>22</v>
      </c>
      <c r="V98" s="10"/>
      <c r="W98" s="27">
        <v>83</v>
      </c>
      <c r="X98" s="30">
        <v>76.146788990825684</v>
      </c>
      <c r="Y98" s="30">
        <v>7.6546840667724609</v>
      </c>
      <c r="Z98" s="27">
        <v>83</v>
      </c>
      <c r="AA98" s="30">
        <v>76.146788990825684</v>
      </c>
      <c r="AB98" s="30">
        <v>9.0638885498046875</v>
      </c>
      <c r="AC98" s="12"/>
      <c r="AD98" s="10"/>
      <c r="AE98" s="10"/>
      <c r="AF98" s="11"/>
      <c r="AG98" s="11"/>
      <c r="AH98" s="11"/>
      <c r="AI98" s="11"/>
      <c r="AJ98" s="12"/>
      <c r="AK98" s="27">
        <v>83</v>
      </c>
      <c r="AL98" s="30">
        <v>89.247311827956992</v>
      </c>
      <c r="AM98" s="30">
        <v>10.529560089111328</v>
      </c>
      <c r="AN98" s="27">
        <v>83</v>
      </c>
      <c r="AO98" s="30">
        <v>89.247311827956992</v>
      </c>
      <c r="AP98" s="30">
        <v>11.733887672424316</v>
      </c>
      <c r="AQ98" s="12"/>
      <c r="AR98" s="27">
        <v>83</v>
      </c>
      <c r="AS98" s="30">
        <v>44.86486486486487</v>
      </c>
      <c r="AT98" s="30">
        <v>11.176723480224609</v>
      </c>
      <c r="AU98" s="27">
        <v>83</v>
      </c>
      <c r="AV98" s="30">
        <v>44.86486486486487</v>
      </c>
      <c r="AW98" s="30">
        <v>12.606112480163574</v>
      </c>
      <c r="AX98" s="11"/>
      <c r="AY98" s="12"/>
      <c r="AZ98" s="12"/>
      <c r="BA98" s="12"/>
      <c r="BB98" s="12"/>
      <c r="BC98" s="12"/>
      <c r="BD98" s="12"/>
      <c r="BE98" s="12"/>
      <c r="BF98" s="10"/>
      <c r="BH98" s="10"/>
    </row>
    <row r="99" spans="3:60" ht="15" x14ac:dyDescent="0.25">
      <c r="C99" s="27"/>
      <c r="D99" s="39"/>
      <c r="E99" s="30"/>
      <c r="F99" s="30"/>
      <c r="G99" s="30"/>
      <c r="H99" s="27">
        <v>88</v>
      </c>
      <c r="I99" s="39">
        <v>43647</v>
      </c>
      <c r="J99" s="30">
        <v>11.849483489990234</v>
      </c>
      <c r="K99" s="30">
        <v>13.472777366638184</v>
      </c>
      <c r="L99" s="30">
        <v>9.9522228240966797</v>
      </c>
      <c r="N99" s="3">
        <v>88</v>
      </c>
      <c r="O99" s="9">
        <v>43647</v>
      </c>
      <c r="P99" s="10">
        <f t="shared" si="3"/>
        <v>11.849483489990234</v>
      </c>
      <c r="Q99" s="10">
        <f t="shared" si="4"/>
        <v>13.472777366638184</v>
      </c>
      <c r="R99" s="10">
        <f t="shared" si="5"/>
        <v>9.9522228240966797</v>
      </c>
      <c r="S99" s="10">
        <v>13</v>
      </c>
      <c r="T99" s="10">
        <v>16</v>
      </c>
      <c r="U99" s="10">
        <v>22</v>
      </c>
      <c r="V99" s="10"/>
      <c r="W99" s="27">
        <v>84</v>
      </c>
      <c r="X99" s="30">
        <v>77.064220183486242</v>
      </c>
      <c r="Y99" s="30">
        <v>7.5733246803283691</v>
      </c>
      <c r="Z99" s="27">
        <v>84</v>
      </c>
      <c r="AA99" s="30">
        <v>77.064220183486242</v>
      </c>
      <c r="AB99" s="30">
        <v>8.9411125183105469</v>
      </c>
      <c r="AC99" s="12"/>
      <c r="AD99" s="10"/>
      <c r="AE99" s="10"/>
      <c r="AF99" s="11"/>
      <c r="AG99" s="11"/>
      <c r="AH99" s="11"/>
      <c r="AI99" s="11"/>
      <c r="AJ99" s="12"/>
      <c r="AK99" s="27">
        <v>84</v>
      </c>
      <c r="AL99" s="30">
        <v>90.322580645161281</v>
      </c>
      <c r="AM99" s="30">
        <v>10.420084953308105</v>
      </c>
      <c r="AN99" s="27">
        <v>84</v>
      </c>
      <c r="AO99" s="30">
        <v>90.322580645161281</v>
      </c>
      <c r="AP99" s="30">
        <v>11.733887672424316</v>
      </c>
      <c r="AQ99" s="12"/>
      <c r="AR99" s="27">
        <v>84</v>
      </c>
      <c r="AS99" s="30">
        <v>45.405405405405411</v>
      </c>
      <c r="AT99" s="30">
        <v>11.121006011962891</v>
      </c>
      <c r="AU99" s="27">
        <v>84</v>
      </c>
      <c r="AV99" s="30">
        <v>45.405405405405411</v>
      </c>
      <c r="AW99" s="30">
        <v>12.533889770507813</v>
      </c>
      <c r="AX99" s="11"/>
      <c r="AY99" s="12"/>
      <c r="AZ99" s="12"/>
      <c r="BA99" s="12"/>
      <c r="BB99" s="12"/>
      <c r="BC99" s="12"/>
      <c r="BD99" s="12"/>
      <c r="BE99" s="12"/>
      <c r="BF99" s="10"/>
      <c r="BH99" s="10"/>
    </row>
    <row r="100" spans="3:60" ht="15" x14ac:dyDescent="0.25">
      <c r="C100" s="27"/>
      <c r="D100" s="39"/>
      <c r="E100" s="30"/>
      <c r="F100" s="30"/>
      <c r="G100" s="30"/>
      <c r="H100" s="27">
        <v>89</v>
      </c>
      <c r="I100" s="39">
        <v>43648</v>
      </c>
      <c r="J100" s="30">
        <v>11.779906272888184</v>
      </c>
      <c r="K100" s="30">
        <v>13.497220993041992</v>
      </c>
      <c r="L100" s="30">
        <v>10.393888473510742</v>
      </c>
      <c r="N100" s="3">
        <v>89</v>
      </c>
      <c r="O100" s="9">
        <v>43648</v>
      </c>
      <c r="P100" s="10">
        <f t="shared" si="3"/>
        <v>11.779906272888184</v>
      </c>
      <c r="Q100" s="10">
        <f t="shared" si="4"/>
        <v>13.497220993041992</v>
      </c>
      <c r="R100" s="10">
        <f t="shared" si="5"/>
        <v>10.393888473510742</v>
      </c>
      <c r="S100" s="10">
        <v>13</v>
      </c>
      <c r="T100" s="10">
        <v>16</v>
      </c>
      <c r="U100" s="10">
        <v>22</v>
      </c>
      <c r="V100" s="10"/>
      <c r="W100" s="27">
        <v>85</v>
      </c>
      <c r="X100" s="30">
        <v>77.981651376146786</v>
      </c>
      <c r="Y100" s="30">
        <v>7.5195250511169434</v>
      </c>
      <c r="Z100" s="27">
        <v>85</v>
      </c>
      <c r="AA100" s="30">
        <v>77.981651376146786</v>
      </c>
      <c r="AB100" s="30">
        <v>8.8911123275756836</v>
      </c>
      <c r="AC100" s="12"/>
      <c r="AD100" s="10"/>
      <c r="AE100" s="10"/>
      <c r="AF100" s="11"/>
      <c r="AG100" s="11"/>
      <c r="AH100" s="11"/>
      <c r="AI100" s="11"/>
      <c r="AJ100" s="12"/>
      <c r="AK100" s="27">
        <v>85</v>
      </c>
      <c r="AL100" s="30">
        <v>91.397849462365585</v>
      </c>
      <c r="AM100" s="30">
        <v>10.382830619812012</v>
      </c>
      <c r="AN100" s="27">
        <v>85</v>
      </c>
      <c r="AO100" s="30">
        <v>91.397849462365585</v>
      </c>
      <c r="AP100" s="30">
        <v>11.565000534057617</v>
      </c>
      <c r="AQ100" s="12"/>
      <c r="AR100" s="27">
        <v>85</v>
      </c>
      <c r="AS100" s="30">
        <v>45.945945945945951</v>
      </c>
      <c r="AT100" s="30">
        <v>11.022177696228027</v>
      </c>
      <c r="AU100" s="27">
        <v>85</v>
      </c>
      <c r="AV100" s="30">
        <v>45.945945945945951</v>
      </c>
      <c r="AW100" s="30">
        <v>12.484999656677246</v>
      </c>
      <c r="AX100" s="11"/>
      <c r="AY100" s="12"/>
      <c r="AZ100" s="12"/>
      <c r="BA100" s="12"/>
      <c r="BB100" s="12"/>
      <c r="BC100" s="12"/>
      <c r="BD100" s="12"/>
      <c r="BE100" s="12"/>
      <c r="BF100" s="10"/>
      <c r="BH100" s="10"/>
    </row>
    <row r="101" spans="3:60" ht="15" x14ac:dyDescent="0.25">
      <c r="C101" s="27"/>
      <c r="D101" s="39"/>
      <c r="E101" s="30"/>
      <c r="F101" s="30"/>
      <c r="G101" s="30"/>
      <c r="H101" s="27">
        <v>90</v>
      </c>
      <c r="I101" s="39">
        <v>43649</v>
      </c>
      <c r="J101" s="30">
        <v>10.793904304504395</v>
      </c>
      <c r="K101" s="30">
        <v>12.07388973236084</v>
      </c>
      <c r="L101" s="30">
        <v>9.6077766418457031</v>
      </c>
      <c r="N101" s="3">
        <v>90</v>
      </c>
      <c r="O101" s="9">
        <v>43649</v>
      </c>
      <c r="P101" s="10">
        <f t="shared" si="3"/>
        <v>10.793904304504395</v>
      </c>
      <c r="Q101" s="10">
        <f t="shared" si="4"/>
        <v>12.07388973236084</v>
      </c>
      <c r="R101" s="10">
        <f t="shared" si="5"/>
        <v>9.6077766418457031</v>
      </c>
      <c r="S101" s="10">
        <v>13</v>
      </c>
      <c r="T101" s="10">
        <v>16</v>
      </c>
      <c r="U101" s="10">
        <v>22</v>
      </c>
      <c r="V101" s="10"/>
      <c r="W101" s="27">
        <v>86</v>
      </c>
      <c r="X101" s="30">
        <v>78.899082568807344</v>
      </c>
      <c r="Y101" s="30">
        <v>7.3805704116821289</v>
      </c>
      <c r="Z101" s="27">
        <v>86</v>
      </c>
      <c r="AA101" s="30">
        <v>78.899082568807344</v>
      </c>
      <c r="AB101" s="30">
        <v>8.7672214508056641</v>
      </c>
      <c r="AC101" s="12"/>
      <c r="AD101" s="10"/>
      <c r="AE101" s="10"/>
      <c r="AF101" s="11"/>
      <c r="AG101" s="11"/>
      <c r="AH101" s="11"/>
      <c r="AI101" s="11"/>
      <c r="AJ101" s="12"/>
      <c r="AK101" s="27">
        <v>86</v>
      </c>
      <c r="AL101" s="30">
        <v>92.473118279569889</v>
      </c>
      <c r="AM101" s="30">
        <v>10.35893726348877</v>
      </c>
      <c r="AN101" s="27">
        <v>86</v>
      </c>
      <c r="AO101" s="30">
        <v>92.473118279569889</v>
      </c>
      <c r="AP101" s="30">
        <v>11.539999961853027</v>
      </c>
      <c r="AQ101" s="12"/>
      <c r="AR101" s="27">
        <v>86</v>
      </c>
      <c r="AS101" s="30">
        <v>46.486486486486491</v>
      </c>
      <c r="AT101" s="30">
        <v>10.98863410949707</v>
      </c>
      <c r="AU101" s="27">
        <v>86</v>
      </c>
      <c r="AV101" s="30">
        <v>46.486486486486491</v>
      </c>
      <c r="AW101" s="30">
        <v>12.461111068725586</v>
      </c>
      <c r="AX101" s="11"/>
      <c r="AY101" s="12"/>
      <c r="AZ101" s="12"/>
      <c r="BA101" s="12"/>
      <c r="BB101" s="12"/>
      <c r="BC101" s="12"/>
      <c r="BD101" s="12"/>
      <c r="BE101" s="12"/>
      <c r="BF101" s="10"/>
      <c r="BH101" s="10"/>
    </row>
    <row r="102" spans="3:60" ht="15" x14ac:dyDescent="0.25">
      <c r="C102" s="27"/>
      <c r="D102" s="39"/>
      <c r="E102" s="30"/>
      <c r="F102" s="30"/>
      <c r="G102" s="30"/>
      <c r="H102" s="27">
        <v>91</v>
      </c>
      <c r="I102" s="39">
        <v>43650</v>
      </c>
      <c r="J102" s="30">
        <v>11.270474433898926</v>
      </c>
      <c r="K102" s="30">
        <v>13.305000305175781</v>
      </c>
      <c r="L102" s="30">
        <v>9.4350013732910156</v>
      </c>
      <c r="N102" s="3">
        <v>91</v>
      </c>
      <c r="O102" s="9">
        <v>43650</v>
      </c>
      <c r="P102" s="10">
        <f t="shared" si="3"/>
        <v>11.270474433898926</v>
      </c>
      <c r="Q102" s="10">
        <f t="shared" si="4"/>
        <v>13.305000305175781</v>
      </c>
      <c r="R102" s="10">
        <f t="shared" si="5"/>
        <v>9.4350013732910156</v>
      </c>
      <c r="S102" s="10">
        <v>13</v>
      </c>
      <c r="T102" s="10">
        <v>16</v>
      </c>
      <c r="U102" s="10">
        <v>22</v>
      </c>
      <c r="V102" s="10"/>
      <c r="W102" s="27">
        <v>87</v>
      </c>
      <c r="X102" s="30">
        <v>79.816513761467888</v>
      </c>
      <c r="Y102" s="30">
        <v>7.3638958930969238</v>
      </c>
      <c r="Z102" s="27">
        <v>87</v>
      </c>
      <c r="AA102" s="30">
        <v>79.816513761467888</v>
      </c>
      <c r="AB102" s="30">
        <v>8.4938898086547852</v>
      </c>
      <c r="AC102" s="12"/>
      <c r="AD102" s="10"/>
      <c r="AE102" s="10"/>
      <c r="AF102" s="11"/>
      <c r="AG102" s="11"/>
      <c r="AH102" s="11"/>
      <c r="AI102" s="11"/>
      <c r="AJ102" s="12"/>
      <c r="AK102" s="27">
        <v>87</v>
      </c>
      <c r="AL102" s="30">
        <v>93.548387096774192</v>
      </c>
      <c r="AM102" s="30">
        <v>10.315530776977539</v>
      </c>
      <c r="AN102" s="27">
        <v>87</v>
      </c>
      <c r="AO102" s="30">
        <v>93.548387096774192</v>
      </c>
      <c r="AP102" s="30">
        <v>11.467221260070801</v>
      </c>
      <c r="AQ102" s="12"/>
      <c r="AR102" s="27">
        <v>87</v>
      </c>
      <c r="AS102" s="30">
        <v>47.027027027027032</v>
      </c>
      <c r="AT102" s="30">
        <v>10.958209991455078</v>
      </c>
      <c r="AU102" s="27">
        <v>87</v>
      </c>
      <c r="AV102" s="30">
        <v>47.027027027027032</v>
      </c>
      <c r="AW102" s="30">
        <v>12.461111068725586</v>
      </c>
      <c r="AX102" s="11"/>
      <c r="AY102" s="12"/>
      <c r="AZ102" s="12"/>
      <c r="BA102" s="12"/>
      <c r="BB102" s="12"/>
      <c r="BC102" s="12"/>
      <c r="BD102" s="12"/>
      <c r="BE102" s="12"/>
      <c r="BF102" s="10"/>
      <c r="BH102" s="10"/>
    </row>
    <row r="103" spans="3:60" ht="15" x14ac:dyDescent="0.25">
      <c r="C103" s="27"/>
      <c r="D103" s="39"/>
      <c r="E103" s="30"/>
      <c r="F103" s="30"/>
      <c r="G103" s="30"/>
      <c r="H103" s="27">
        <v>92</v>
      </c>
      <c r="I103" s="39">
        <v>43651</v>
      </c>
      <c r="J103" s="30">
        <v>12.089784622192383</v>
      </c>
      <c r="K103" s="30">
        <v>13.617778778076172</v>
      </c>
      <c r="L103" s="30">
        <v>10.197776794433594</v>
      </c>
      <c r="N103" s="3">
        <v>92</v>
      </c>
      <c r="O103" s="9">
        <v>43651</v>
      </c>
      <c r="P103" s="10">
        <f t="shared" si="3"/>
        <v>12.089784622192383</v>
      </c>
      <c r="Q103" s="10">
        <f t="shared" si="4"/>
        <v>13.617778778076172</v>
      </c>
      <c r="R103" s="10">
        <f t="shared" si="5"/>
        <v>10.197776794433594</v>
      </c>
      <c r="S103" s="10">
        <v>13</v>
      </c>
      <c r="T103" s="10">
        <v>16</v>
      </c>
      <c r="U103" s="10">
        <v>22</v>
      </c>
      <c r="V103" s="10"/>
      <c r="W103" s="27">
        <v>88</v>
      </c>
      <c r="X103" s="30">
        <v>80.733944954128447</v>
      </c>
      <c r="Y103" s="30">
        <v>7.2476024627685547</v>
      </c>
      <c r="Z103" s="27">
        <v>88</v>
      </c>
      <c r="AA103" s="30">
        <v>80.733944954128447</v>
      </c>
      <c r="AB103" s="30">
        <v>8.3938894271850586</v>
      </c>
      <c r="AC103" s="12"/>
      <c r="AD103" s="10"/>
      <c r="AE103" s="10"/>
      <c r="AF103" s="11"/>
      <c r="AG103" s="11"/>
      <c r="AH103" s="11"/>
      <c r="AI103" s="11"/>
      <c r="AJ103" s="12"/>
      <c r="AK103" s="27">
        <v>88</v>
      </c>
      <c r="AL103" s="30">
        <v>94.623655913978496</v>
      </c>
      <c r="AM103" s="30">
        <v>10.312273025512695</v>
      </c>
      <c r="AN103" s="27">
        <v>88</v>
      </c>
      <c r="AO103" s="30">
        <v>94.623655913978496</v>
      </c>
      <c r="AP103" s="30">
        <v>11.442777633666992</v>
      </c>
      <c r="AQ103" s="12"/>
      <c r="AR103" s="27">
        <v>88</v>
      </c>
      <c r="AS103" s="30">
        <v>47.567567567567572</v>
      </c>
      <c r="AT103" s="30">
        <v>10.951519012451172</v>
      </c>
      <c r="AU103" s="27">
        <v>88</v>
      </c>
      <c r="AV103" s="30">
        <v>47.567567567567572</v>
      </c>
      <c r="AW103" s="30">
        <v>12.461111068725586</v>
      </c>
      <c r="AX103" s="11"/>
      <c r="AY103" s="12"/>
      <c r="AZ103" s="12"/>
      <c r="BA103" s="12"/>
      <c r="BB103" s="12"/>
      <c r="BC103" s="12"/>
      <c r="BD103" s="12"/>
      <c r="BE103" s="12"/>
      <c r="BF103" s="10"/>
      <c r="BH103" s="10"/>
    </row>
    <row r="104" spans="3:60" ht="15" x14ac:dyDescent="0.25">
      <c r="C104" s="27"/>
      <c r="D104" s="39"/>
      <c r="E104" s="30"/>
      <c r="F104" s="30"/>
      <c r="G104" s="30"/>
      <c r="H104" s="27">
        <v>93</v>
      </c>
      <c r="I104" s="39">
        <v>43652</v>
      </c>
      <c r="J104" s="30">
        <v>12.174549102783203</v>
      </c>
      <c r="K104" s="30">
        <v>13.546111106872559</v>
      </c>
      <c r="L104" s="30">
        <v>10.882778167724609</v>
      </c>
      <c r="N104" s="3">
        <v>93</v>
      </c>
      <c r="O104" s="9">
        <v>43652</v>
      </c>
      <c r="P104" s="10">
        <f t="shared" si="3"/>
        <v>12.174549102783203</v>
      </c>
      <c r="Q104" s="10">
        <f t="shared" si="4"/>
        <v>13.546111106872559</v>
      </c>
      <c r="R104" s="10">
        <f t="shared" si="5"/>
        <v>10.882778167724609</v>
      </c>
      <c r="S104" s="10">
        <v>13</v>
      </c>
      <c r="T104" s="10">
        <v>16</v>
      </c>
      <c r="U104" s="10">
        <v>22</v>
      </c>
      <c r="V104" s="10"/>
      <c r="W104" s="27">
        <v>89</v>
      </c>
      <c r="X104" s="30">
        <v>81.651376146788991</v>
      </c>
      <c r="Y104" s="30">
        <v>6.9673285484313965</v>
      </c>
      <c r="Z104" s="27">
        <v>89</v>
      </c>
      <c r="AA104" s="30">
        <v>81.651376146788991</v>
      </c>
      <c r="AB104" s="30">
        <v>8.0200004577636719</v>
      </c>
      <c r="AC104" s="12"/>
      <c r="AD104" s="10"/>
      <c r="AE104" s="10"/>
      <c r="AF104" s="11"/>
      <c r="AG104" s="11"/>
      <c r="AH104" s="11"/>
      <c r="AI104" s="11"/>
      <c r="AJ104" s="12"/>
      <c r="AK104" s="27">
        <v>89</v>
      </c>
      <c r="AL104" s="30">
        <v>95.6989247311828</v>
      </c>
      <c r="AM104" s="30">
        <v>10.182047843933105</v>
      </c>
      <c r="AN104" s="27">
        <v>89</v>
      </c>
      <c r="AO104" s="30">
        <v>95.6989247311828</v>
      </c>
      <c r="AP104" s="30">
        <v>11.297222137451172</v>
      </c>
      <c r="AQ104" s="12"/>
      <c r="AR104" s="27">
        <v>89</v>
      </c>
      <c r="AS104" s="30">
        <v>48.108108108108112</v>
      </c>
      <c r="AT104" s="30">
        <v>10.942056655883789</v>
      </c>
      <c r="AU104" s="27">
        <v>89</v>
      </c>
      <c r="AV104" s="30">
        <v>48.108108108108112</v>
      </c>
      <c r="AW104" s="30">
        <v>12.340001106262207</v>
      </c>
      <c r="AX104" s="11"/>
      <c r="AY104" s="12"/>
      <c r="AZ104" s="12"/>
      <c r="BA104" s="12"/>
      <c r="BB104" s="12"/>
      <c r="BC104" s="12"/>
      <c r="BD104" s="12"/>
      <c r="BE104" s="12"/>
      <c r="BF104" s="10"/>
      <c r="BH104" s="10"/>
    </row>
    <row r="105" spans="3:60" ht="15" x14ac:dyDescent="0.25">
      <c r="C105" s="27"/>
      <c r="D105" s="39"/>
      <c r="E105" s="30"/>
      <c r="F105" s="30"/>
      <c r="G105" s="30"/>
      <c r="H105" s="27">
        <v>94</v>
      </c>
      <c r="I105" s="39">
        <v>43653</v>
      </c>
      <c r="J105" s="30">
        <v>11.532561302185059</v>
      </c>
      <c r="K105" s="30">
        <v>12.461111068725586</v>
      </c>
      <c r="L105" s="30">
        <v>10.442778587341309</v>
      </c>
      <c r="N105" s="3">
        <v>94</v>
      </c>
      <c r="O105" s="9">
        <v>43653</v>
      </c>
      <c r="P105" s="10">
        <f t="shared" si="3"/>
        <v>11.532561302185059</v>
      </c>
      <c r="Q105" s="10">
        <f t="shared" si="4"/>
        <v>12.461111068725586</v>
      </c>
      <c r="R105" s="10">
        <f t="shared" si="5"/>
        <v>10.442778587341309</v>
      </c>
      <c r="S105" s="10">
        <v>13</v>
      </c>
      <c r="T105" s="10">
        <v>16</v>
      </c>
      <c r="U105" s="10">
        <v>22</v>
      </c>
      <c r="V105" s="10"/>
      <c r="W105" s="27">
        <v>90</v>
      </c>
      <c r="X105" s="30">
        <v>82.568807339449549</v>
      </c>
      <c r="Y105" s="30">
        <v>6.8004670143127441</v>
      </c>
      <c r="Z105" s="27">
        <v>90</v>
      </c>
      <c r="AA105" s="30">
        <v>82.568807339449549</v>
      </c>
      <c r="AB105" s="30">
        <v>8.0200004577636719</v>
      </c>
      <c r="AC105" s="12"/>
      <c r="AD105" s="10"/>
      <c r="AE105" s="10"/>
      <c r="AF105" s="11"/>
      <c r="AG105" s="11"/>
      <c r="AH105" s="11"/>
      <c r="AI105" s="11"/>
      <c r="AJ105" s="12"/>
      <c r="AK105" s="27">
        <v>90</v>
      </c>
      <c r="AL105" s="30">
        <v>96.774193548387103</v>
      </c>
      <c r="AM105" s="30">
        <v>10.073077201843262</v>
      </c>
      <c r="AN105" s="27">
        <v>90</v>
      </c>
      <c r="AO105" s="30">
        <v>96.774193548387103</v>
      </c>
      <c r="AP105" s="30">
        <v>11.199999809265137</v>
      </c>
      <c r="AQ105" s="12"/>
      <c r="AR105" s="27">
        <v>90</v>
      </c>
      <c r="AS105" s="30">
        <v>48.648648648648653</v>
      </c>
      <c r="AT105" s="30">
        <v>10.933986663818359</v>
      </c>
      <c r="AU105" s="27">
        <v>90</v>
      </c>
      <c r="AV105" s="30">
        <v>48.648648648648653</v>
      </c>
      <c r="AW105" s="30">
        <v>12.267778396606445</v>
      </c>
      <c r="AX105" s="11"/>
      <c r="AY105" s="12"/>
      <c r="AZ105" s="12"/>
      <c r="BA105" s="12"/>
      <c r="BB105" s="12"/>
      <c r="BC105" s="12"/>
      <c r="BD105" s="12"/>
      <c r="BE105" s="12"/>
      <c r="BF105" s="10"/>
      <c r="BH105" s="10"/>
    </row>
    <row r="106" spans="3:60" ht="15" x14ac:dyDescent="0.25">
      <c r="C106" s="27"/>
      <c r="D106" s="39"/>
      <c r="E106" s="30"/>
      <c r="F106" s="30"/>
      <c r="G106" s="30"/>
      <c r="H106" s="27">
        <v>95</v>
      </c>
      <c r="I106" s="39">
        <v>43654</v>
      </c>
      <c r="J106" s="30">
        <v>11.608916282653809</v>
      </c>
      <c r="K106" s="30">
        <v>13.617778778076172</v>
      </c>
      <c r="L106" s="30">
        <v>9.4850006103515625</v>
      </c>
      <c r="N106" s="3">
        <v>95</v>
      </c>
      <c r="O106" s="9">
        <v>43654</v>
      </c>
      <c r="P106" s="10">
        <f t="shared" si="3"/>
        <v>11.608916282653809</v>
      </c>
      <c r="Q106" s="10">
        <f t="shared" si="4"/>
        <v>13.617778778076172</v>
      </c>
      <c r="R106" s="10">
        <f t="shared" si="5"/>
        <v>9.4850006103515625</v>
      </c>
      <c r="S106" s="10">
        <v>13</v>
      </c>
      <c r="T106" s="10">
        <v>16</v>
      </c>
      <c r="U106" s="10">
        <v>22</v>
      </c>
      <c r="V106" s="10"/>
      <c r="W106" s="27">
        <v>91</v>
      </c>
      <c r="X106" s="30">
        <v>83.486238532110093</v>
      </c>
      <c r="Y106" s="30">
        <v>6.6636867523193359</v>
      </c>
      <c r="Z106" s="27">
        <v>91</v>
      </c>
      <c r="AA106" s="30">
        <v>83.486238532110093</v>
      </c>
      <c r="AB106" s="30">
        <v>7.8949990272521973</v>
      </c>
      <c r="AC106" s="12"/>
      <c r="AD106" s="10"/>
      <c r="AE106" s="10"/>
      <c r="AF106" s="11"/>
      <c r="AG106" s="11"/>
      <c r="AH106" s="11"/>
      <c r="AI106" s="11"/>
      <c r="AJ106" s="12"/>
      <c r="AK106" s="27">
        <v>91</v>
      </c>
      <c r="AL106" s="30">
        <v>97.849462365591393</v>
      </c>
      <c r="AM106" s="30">
        <v>10.004185676574707</v>
      </c>
      <c r="AN106" s="27">
        <v>91</v>
      </c>
      <c r="AO106" s="30">
        <v>97.849462365591393</v>
      </c>
      <c r="AP106" s="30">
        <v>11.151110649108887</v>
      </c>
      <c r="AQ106" s="12"/>
      <c r="AR106" s="27">
        <v>91</v>
      </c>
      <c r="AS106" s="30">
        <v>49.189189189189193</v>
      </c>
      <c r="AT106" s="30">
        <v>10.910360336303711</v>
      </c>
      <c r="AU106" s="27">
        <v>91</v>
      </c>
      <c r="AV106" s="30">
        <v>49.189189189189193</v>
      </c>
      <c r="AW106" s="30">
        <v>12.218888282775879</v>
      </c>
      <c r="AX106" s="11"/>
      <c r="AY106" s="12"/>
      <c r="AZ106" s="12"/>
      <c r="BA106" s="12"/>
      <c r="BB106" s="12"/>
      <c r="BC106" s="12"/>
      <c r="BD106" s="12"/>
      <c r="BE106" s="12"/>
      <c r="BF106" s="10"/>
      <c r="BH106" s="10"/>
    </row>
    <row r="107" spans="3:60" ht="15" x14ac:dyDescent="0.25">
      <c r="C107" s="27"/>
      <c r="D107" s="39"/>
      <c r="E107" s="30"/>
      <c r="F107" s="30"/>
      <c r="G107" s="30"/>
      <c r="H107" s="27">
        <v>96</v>
      </c>
      <c r="I107" s="39">
        <v>43655</v>
      </c>
      <c r="J107" s="30">
        <v>12.130302429199219</v>
      </c>
      <c r="K107" s="30">
        <v>14.122220993041992</v>
      </c>
      <c r="L107" s="30">
        <v>9.7311105728149414</v>
      </c>
      <c r="N107" s="3">
        <v>96</v>
      </c>
      <c r="O107" s="9">
        <v>43655</v>
      </c>
      <c r="P107" s="10">
        <f t="shared" si="3"/>
        <v>12.130302429199219</v>
      </c>
      <c r="Q107" s="10">
        <f t="shared" si="4"/>
        <v>14.122220993041992</v>
      </c>
      <c r="R107" s="10">
        <f t="shared" si="5"/>
        <v>9.7311105728149414</v>
      </c>
      <c r="S107" s="10">
        <v>13</v>
      </c>
      <c r="T107" s="10">
        <v>16</v>
      </c>
      <c r="U107" s="10">
        <v>22</v>
      </c>
      <c r="V107" s="10"/>
      <c r="W107" s="27">
        <v>92</v>
      </c>
      <c r="X107" s="30">
        <v>84.403669724770651</v>
      </c>
      <c r="Y107" s="30">
        <v>6.6163721084594727</v>
      </c>
      <c r="Z107" s="27">
        <v>92</v>
      </c>
      <c r="AA107" s="30">
        <v>84.403669724770651</v>
      </c>
      <c r="AB107" s="30">
        <v>7.820000171661377</v>
      </c>
      <c r="AC107" s="12"/>
      <c r="AD107" s="10"/>
      <c r="AE107" s="10"/>
      <c r="AF107" s="11"/>
      <c r="AG107" s="11"/>
      <c r="AH107" s="11"/>
      <c r="AI107" s="11"/>
      <c r="AJ107" s="12"/>
      <c r="AK107" s="27">
        <v>92</v>
      </c>
      <c r="AL107" s="30">
        <v>98.924731182795696</v>
      </c>
      <c r="AM107" s="30">
        <v>9.7667779922485352</v>
      </c>
      <c r="AN107" s="27">
        <v>92</v>
      </c>
      <c r="AO107" s="30">
        <v>98.924731182795696</v>
      </c>
      <c r="AP107" s="30">
        <v>10.833889007568359</v>
      </c>
      <c r="AQ107" s="12"/>
      <c r="AR107" s="27">
        <v>92</v>
      </c>
      <c r="AS107" s="30">
        <v>49.729729729729733</v>
      </c>
      <c r="AT107" s="30">
        <v>10.853134155273438</v>
      </c>
      <c r="AU107" s="27">
        <v>92</v>
      </c>
      <c r="AV107" s="30">
        <v>49.729729729729733</v>
      </c>
      <c r="AW107" s="30">
        <v>12.171112060546875</v>
      </c>
      <c r="AX107" s="11"/>
      <c r="AY107" s="12"/>
      <c r="AZ107" s="12"/>
      <c r="BA107" s="12"/>
      <c r="BB107" s="12"/>
      <c r="BC107" s="12"/>
      <c r="BD107" s="12"/>
      <c r="BE107" s="12"/>
      <c r="BF107" s="10"/>
      <c r="BH107" s="10"/>
    </row>
    <row r="108" spans="3:60" ht="15" x14ac:dyDescent="0.25">
      <c r="C108" s="27"/>
      <c r="D108" s="39"/>
      <c r="E108" s="30"/>
      <c r="F108" s="30"/>
      <c r="G108" s="30"/>
      <c r="H108" s="27">
        <v>97</v>
      </c>
      <c r="I108" s="39">
        <v>43656</v>
      </c>
      <c r="J108" s="30">
        <v>13.972542762756348</v>
      </c>
      <c r="K108" s="30">
        <v>15.938888549804688</v>
      </c>
      <c r="L108" s="30">
        <v>12.07388973236084</v>
      </c>
      <c r="N108" s="3">
        <v>97</v>
      </c>
      <c r="O108" s="9">
        <v>43656</v>
      </c>
      <c r="P108" s="10">
        <f t="shared" si="3"/>
        <v>13.972542762756348</v>
      </c>
      <c r="Q108" s="10">
        <f t="shared" si="4"/>
        <v>15.938888549804688</v>
      </c>
      <c r="R108" s="10">
        <f t="shared" si="5"/>
        <v>12.07388973236084</v>
      </c>
      <c r="S108" s="10">
        <v>13</v>
      </c>
      <c r="T108" s="10">
        <v>16</v>
      </c>
      <c r="U108" s="10">
        <v>22</v>
      </c>
      <c r="V108" s="10"/>
      <c r="W108" s="27">
        <v>93</v>
      </c>
      <c r="X108" s="30">
        <v>85.321100917431195</v>
      </c>
      <c r="Y108" s="30">
        <v>6.3854026794433594</v>
      </c>
      <c r="Z108" s="27">
        <v>93</v>
      </c>
      <c r="AA108" s="30">
        <v>85.321100917431195</v>
      </c>
      <c r="AB108" s="30">
        <v>7.7949991226196289</v>
      </c>
      <c r="AC108" s="12"/>
      <c r="AD108" s="10"/>
      <c r="AE108" s="10"/>
      <c r="AF108" s="11"/>
      <c r="AG108" s="11"/>
      <c r="AH108" s="11"/>
      <c r="AI108" s="11"/>
      <c r="AJ108" s="12"/>
      <c r="AK108" s="10"/>
      <c r="AL108" s="10"/>
      <c r="AM108" s="11"/>
      <c r="AN108" s="11"/>
      <c r="AO108" s="11"/>
      <c r="AP108" s="11"/>
      <c r="AQ108" s="12"/>
      <c r="AR108" s="27">
        <v>93</v>
      </c>
      <c r="AS108" s="30">
        <v>50.270270270270267</v>
      </c>
      <c r="AT108" s="30">
        <v>10.811977386474609</v>
      </c>
      <c r="AU108" s="27">
        <v>93</v>
      </c>
      <c r="AV108" s="30">
        <v>50.270270270270267</v>
      </c>
      <c r="AW108" s="30">
        <v>12.171112060546875</v>
      </c>
      <c r="AX108" s="11"/>
      <c r="AY108" s="12"/>
      <c r="AZ108" s="12"/>
      <c r="BA108" s="12"/>
      <c r="BB108" s="12"/>
      <c r="BC108" s="12"/>
      <c r="BD108" s="12"/>
      <c r="BE108" s="12"/>
      <c r="BF108" s="10"/>
      <c r="BH108" s="10"/>
    </row>
    <row r="109" spans="3:60" ht="15" x14ac:dyDescent="0.25">
      <c r="C109" s="27"/>
      <c r="D109" s="39"/>
      <c r="E109" s="30"/>
      <c r="F109" s="30"/>
      <c r="G109" s="30"/>
      <c r="H109" s="27">
        <v>98</v>
      </c>
      <c r="I109" s="39">
        <v>43657</v>
      </c>
      <c r="J109" s="30">
        <v>13.989578247070313</v>
      </c>
      <c r="K109" s="30">
        <v>15.67611026763916</v>
      </c>
      <c r="L109" s="30">
        <v>12.557777404785156</v>
      </c>
      <c r="N109" s="3">
        <v>98</v>
      </c>
      <c r="O109" s="9">
        <v>43657</v>
      </c>
      <c r="P109" s="10">
        <f t="shared" si="3"/>
        <v>13.989578247070313</v>
      </c>
      <c r="Q109" s="10">
        <f t="shared" si="4"/>
        <v>15.67611026763916</v>
      </c>
      <c r="R109" s="10">
        <f t="shared" si="5"/>
        <v>12.557777404785156</v>
      </c>
      <c r="S109" s="10">
        <v>13</v>
      </c>
      <c r="T109" s="10">
        <v>16</v>
      </c>
      <c r="U109" s="10">
        <v>22</v>
      </c>
      <c r="V109" s="10"/>
      <c r="W109" s="27">
        <v>94</v>
      </c>
      <c r="X109" s="30">
        <v>86.238532110091754</v>
      </c>
      <c r="Y109" s="30">
        <v>6.3785915374755859</v>
      </c>
      <c r="Z109" s="27">
        <v>94</v>
      </c>
      <c r="AA109" s="30">
        <v>86.238532110091754</v>
      </c>
      <c r="AB109" s="30">
        <v>7.7699999809265137</v>
      </c>
      <c r="AC109" s="12"/>
      <c r="AD109" s="10"/>
      <c r="AE109" s="10"/>
      <c r="AF109" s="11"/>
      <c r="AG109" s="11"/>
      <c r="AH109" s="11"/>
      <c r="AI109" s="11"/>
      <c r="AJ109" s="12"/>
      <c r="AK109" s="10"/>
      <c r="AL109" s="10"/>
      <c r="AM109" s="11"/>
      <c r="AN109" s="11"/>
      <c r="AO109" s="11"/>
      <c r="AP109" s="11"/>
      <c r="AQ109" s="12"/>
      <c r="AR109" s="27">
        <v>94</v>
      </c>
      <c r="AS109" s="30">
        <v>50.810810810810814</v>
      </c>
      <c r="AT109" s="30">
        <v>10.793904304504395</v>
      </c>
      <c r="AU109" s="27">
        <v>94</v>
      </c>
      <c r="AV109" s="30">
        <v>50.810810810810814</v>
      </c>
      <c r="AW109" s="30">
        <v>12.122221946716309</v>
      </c>
      <c r="AX109" s="11"/>
      <c r="AY109" s="12"/>
      <c r="AZ109" s="12"/>
      <c r="BA109" s="12"/>
      <c r="BB109" s="12"/>
      <c r="BC109" s="12"/>
      <c r="BD109" s="12"/>
      <c r="BE109" s="12"/>
      <c r="BF109" s="10"/>
      <c r="BH109" s="10"/>
    </row>
    <row r="110" spans="3:60" ht="15" x14ac:dyDescent="0.25">
      <c r="C110" s="27"/>
      <c r="D110" s="39"/>
      <c r="E110" s="30"/>
      <c r="F110" s="30"/>
      <c r="G110" s="30"/>
      <c r="H110" s="27">
        <v>99</v>
      </c>
      <c r="I110" s="39">
        <v>43658</v>
      </c>
      <c r="J110" s="30">
        <v>13.571245193481445</v>
      </c>
      <c r="K110" s="30">
        <v>15.078887939453125</v>
      </c>
      <c r="L110" s="30">
        <v>12.02500057220459</v>
      </c>
      <c r="N110" s="3">
        <v>99</v>
      </c>
      <c r="O110" s="9">
        <v>43658</v>
      </c>
      <c r="P110" s="10">
        <f t="shared" si="3"/>
        <v>13.571245193481445</v>
      </c>
      <c r="Q110" s="10">
        <f t="shared" si="4"/>
        <v>15.078887939453125</v>
      </c>
      <c r="R110" s="10">
        <f t="shared" si="5"/>
        <v>12.02500057220459</v>
      </c>
      <c r="S110" s="10">
        <v>13</v>
      </c>
      <c r="T110" s="10">
        <v>16</v>
      </c>
      <c r="U110" s="10">
        <v>22</v>
      </c>
      <c r="V110" s="10"/>
      <c r="W110" s="27">
        <v>95</v>
      </c>
      <c r="X110" s="30">
        <v>87.155963302752298</v>
      </c>
      <c r="Y110" s="30">
        <v>6.2904295921325684</v>
      </c>
      <c r="Z110" s="27">
        <v>95</v>
      </c>
      <c r="AA110" s="30">
        <v>87.155963302752298</v>
      </c>
      <c r="AB110" s="30">
        <v>7.6950011253356934</v>
      </c>
      <c r="AC110" s="12"/>
      <c r="AD110" s="10"/>
      <c r="AE110" s="10"/>
      <c r="AF110" s="11"/>
      <c r="AG110" s="11"/>
      <c r="AH110" s="11"/>
      <c r="AI110" s="11"/>
      <c r="AJ110" s="12"/>
      <c r="AK110" s="10"/>
      <c r="AL110" s="10"/>
      <c r="AM110" s="11"/>
      <c r="AN110" s="11"/>
      <c r="AO110" s="11"/>
      <c r="AP110" s="11"/>
      <c r="AQ110" s="12"/>
      <c r="AR110" s="27">
        <v>95</v>
      </c>
      <c r="AS110" s="30">
        <v>51.351351351351347</v>
      </c>
      <c r="AT110" s="30">
        <v>10.792886734008789</v>
      </c>
      <c r="AU110" s="27">
        <v>95</v>
      </c>
      <c r="AV110" s="30">
        <v>51.351351351351347</v>
      </c>
      <c r="AW110" s="30">
        <v>12.122221946716309</v>
      </c>
      <c r="AX110" s="11"/>
      <c r="AY110" s="12"/>
      <c r="AZ110" s="12"/>
      <c r="BA110" s="12"/>
      <c r="BB110" s="12"/>
      <c r="BC110" s="12"/>
      <c r="BD110" s="12"/>
      <c r="BE110" s="12"/>
      <c r="BF110" s="10"/>
      <c r="BH110" s="10"/>
    </row>
    <row r="111" spans="3:60" ht="15" x14ac:dyDescent="0.25">
      <c r="C111" s="27"/>
      <c r="D111" s="39"/>
      <c r="E111" s="30"/>
      <c r="F111" s="30"/>
      <c r="G111" s="30"/>
      <c r="H111" s="27">
        <v>100</v>
      </c>
      <c r="I111" s="39">
        <v>43659</v>
      </c>
      <c r="J111" s="30">
        <v>13.579828262329102</v>
      </c>
      <c r="K111" s="30">
        <v>15.342223167419434</v>
      </c>
      <c r="L111" s="30">
        <v>12.340001106262207</v>
      </c>
      <c r="N111" s="3">
        <v>100</v>
      </c>
      <c r="O111" s="9">
        <v>43659</v>
      </c>
      <c r="P111" s="10">
        <f t="shared" si="3"/>
        <v>13.579828262329102</v>
      </c>
      <c r="Q111" s="10">
        <f t="shared" si="4"/>
        <v>15.342223167419434</v>
      </c>
      <c r="R111" s="10">
        <f t="shared" si="5"/>
        <v>12.340001106262207</v>
      </c>
      <c r="S111" s="10">
        <v>13</v>
      </c>
      <c r="T111" s="10">
        <v>16</v>
      </c>
      <c r="U111" s="10">
        <v>22</v>
      </c>
      <c r="V111" s="10"/>
      <c r="W111" s="27">
        <v>96</v>
      </c>
      <c r="X111" s="30">
        <v>88.073394495412856</v>
      </c>
      <c r="Y111" s="30">
        <v>6.2086505889892578</v>
      </c>
      <c r="Z111" s="27">
        <v>96</v>
      </c>
      <c r="AA111" s="30">
        <v>88.073394495412856</v>
      </c>
      <c r="AB111" s="30">
        <v>7.5688891410827637</v>
      </c>
      <c r="AC111" s="12"/>
      <c r="AD111" s="10"/>
      <c r="AE111" s="10"/>
      <c r="AF111" s="11"/>
      <c r="AG111" s="11"/>
      <c r="AH111" s="11"/>
      <c r="AI111" s="11"/>
      <c r="AJ111" s="12"/>
      <c r="AK111" s="10"/>
      <c r="AL111" s="10"/>
      <c r="AM111" s="11"/>
      <c r="AN111" s="11"/>
      <c r="AO111" s="11"/>
      <c r="AP111" s="11"/>
      <c r="AQ111" s="12"/>
      <c r="AR111" s="27">
        <v>96</v>
      </c>
      <c r="AS111" s="30">
        <v>51.891891891891895</v>
      </c>
      <c r="AT111" s="30">
        <v>10.744444847106934</v>
      </c>
      <c r="AU111" s="27">
        <v>96</v>
      </c>
      <c r="AV111" s="30">
        <v>51.891891891891895</v>
      </c>
      <c r="AW111" s="30">
        <v>12.07388973236084</v>
      </c>
      <c r="AX111" s="11"/>
      <c r="AY111" s="12"/>
      <c r="AZ111" s="12"/>
      <c r="BA111" s="12"/>
      <c r="BB111" s="12"/>
      <c r="BC111" s="12"/>
      <c r="BD111" s="12"/>
      <c r="BE111" s="12"/>
      <c r="BF111" s="10"/>
      <c r="BH111" s="10"/>
    </row>
    <row r="112" spans="3:60" ht="15" x14ac:dyDescent="0.25">
      <c r="C112" s="27"/>
      <c r="D112" s="39"/>
      <c r="E112" s="30"/>
      <c r="F112" s="30"/>
      <c r="G112" s="30"/>
      <c r="H112" s="27">
        <v>101</v>
      </c>
      <c r="I112" s="39">
        <v>43660</v>
      </c>
      <c r="J112" s="30">
        <v>12.995868682861328</v>
      </c>
      <c r="K112" s="30">
        <v>14.266111373901367</v>
      </c>
      <c r="L112" s="30">
        <v>11.662222862243652</v>
      </c>
      <c r="N112" s="3">
        <v>101</v>
      </c>
      <c r="O112" s="9">
        <v>43660</v>
      </c>
      <c r="P112" s="10">
        <f t="shared" si="3"/>
        <v>12.995868682861328</v>
      </c>
      <c r="Q112" s="10">
        <f t="shared" si="4"/>
        <v>14.266111373901367</v>
      </c>
      <c r="R112" s="10">
        <f t="shared" si="5"/>
        <v>11.662222862243652</v>
      </c>
      <c r="S112" s="10">
        <v>13</v>
      </c>
      <c r="T112" s="10">
        <v>16</v>
      </c>
      <c r="U112" s="10">
        <v>22</v>
      </c>
      <c r="V112" s="10"/>
      <c r="W112" s="27">
        <v>97</v>
      </c>
      <c r="X112" s="30">
        <v>88.9908256880734</v>
      </c>
      <c r="Y112" s="30">
        <v>6.2058577537536621</v>
      </c>
      <c r="Z112" s="27">
        <v>97</v>
      </c>
      <c r="AA112" s="30">
        <v>88.9908256880734</v>
      </c>
      <c r="AB112" s="30">
        <v>7.418889045715332</v>
      </c>
      <c r="AC112" s="12"/>
      <c r="AD112" s="10"/>
      <c r="AE112" s="10"/>
      <c r="AF112" s="11"/>
      <c r="AG112" s="11"/>
      <c r="AH112" s="11"/>
      <c r="AI112" s="11"/>
      <c r="AJ112" s="12"/>
      <c r="AK112" s="10"/>
      <c r="AL112" s="10"/>
      <c r="AM112" s="11"/>
      <c r="AN112" s="11"/>
      <c r="AO112" s="11"/>
      <c r="AP112" s="11"/>
      <c r="AQ112" s="12"/>
      <c r="AR112" s="27">
        <v>97</v>
      </c>
      <c r="AS112" s="30">
        <v>52.432432432432428</v>
      </c>
      <c r="AT112" s="30">
        <v>10.581453323364258</v>
      </c>
      <c r="AU112" s="27">
        <v>97</v>
      </c>
      <c r="AV112" s="30">
        <v>52.432432432432428</v>
      </c>
      <c r="AW112" s="30">
        <v>12.00111198425293</v>
      </c>
      <c r="AX112" s="11"/>
      <c r="AY112" s="12"/>
      <c r="AZ112" s="12"/>
      <c r="BA112" s="12"/>
      <c r="BB112" s="12"/>
      <c r="BC112" s="12"/>
      <c r="BD112" s="12"/>
      <c r="BE112" s="12"/>
      <c r="BF112" s="10"/>
      <c r="BH112" s="10"/>
    </row>
    <row r="113" spans="3:60" ht="15" x14ac:dyDescent="0.25">
      <c r="C113" s="27"/>
      <c r="D113" s="39"/>
      <c r="E113" s="30"/>
      <c r="F113" s="30"/>
      <c r="G113" s="30"/>
      <c r="H113" s="27">
        <v>102</v>
      </c>
      <c r="I113" s="39">
        <v>43661</v>
      </c>
      <c r="J113" s="30">
        <v>12.62620735168457</v>
      </c>
      <c r="K113" s="30">
        <v>14.552777290344238</v>
      </c>
      <c r="L113" s="30">
        <v>10.857776641845703</v>
      </c>
      <c r="N113" s="3">
        <v>102</v>
      </c>
      <c r="O113" s="9">
        <v>43661</v>
      </c>
      <c r="P113" s="10">
        <f t="shared" si="3"/>
        <v>12.62620735168457</v>
      </c>
      <c r="Q113" s="10">
        <f t="shared" si="4"/>
        <v>14.552777290344238</v>
      </c>
      <c r="R113" s="10">
        <f t="shared" si="5"/>
        <v>10.857776641845703</v>
      </c>
      <c r="S113" s="10">
        <v>13</v>
      </c>
      <c r="T113" s="10">
        <v>16</v>
      </c>
      <c r="U113" s="10">
        <v>22</v>
      </c>
      <c r="V113" s="10"/>
      <c r="W113" s="27">
        <v>98</v>
      </c>
      <c r="X113" s="30">
        <v>89.908256880733944</v>
      </c>
      <c r="Y113" s="30">
        <v>6.0234875679016113</v>
      </c>
      <c r="Z113" s="27">
        <v>98</v>
      </c>
      <c r="AA113" s="30">
        <v>89.908256880733944</v>
      </c>
      <c r="AB113" s="30">
        <v>7.0411109924316406</v>
      </c>
      <c r="AC113" s="12"/>
      <c r="AD113" s="10"/>
      <c r="AE113" s="10"/>
      <c r="AF113" s="11"/>
      <c r="AG113" s="11"/>
      <c r="AH113" s="11"/>
      <c r="AI113" s="11"/>
      <c r="AJ113" s="12"/>
      <c r="AK113" s="10"/>
      <c r="AL113" s="10"/>
      <c r="AM113" s="11"/>
      <c r="AN113" s="11"/>
      <c r="AO113" s="11"/>
      <c r="AP113" s="11"/>
      <c r="AQ113" s="12"/>
      <c r="AR113" s="27">
        <v>98</v>
      </c>
      <c r="AS113" s="30">
        <v>52.972972972972975</v>
      </c>
      <c r="AT113" s="30">
        <v>10.565712928771973</v>
      </c>
      <c r="AU113" s="27">
        <v>98</v>
      </c>
      <c r="AV113" s="30">
        <v>52.972972972972975</v>
      </c>
      <c r="AW113" s="30">
        <v>11.977221488952637</v>
      </c>
      <c r="AX113" s="11"/>
      <c r="AY113" s="12"/>
      <c r="AZ113" s="12"/>
      <c r="BA113" s="12"/>
      <c r="BB113" s="12"/>
      <c r="BC113" s="12"/>
      <c r="BD113" s="12"/>
      <c r="BE113" s="12"/>
      <c r="BF113" s="10"/>
      <c r="BH113" s="10"/>
    </row>
    <row r="114" spans="3:60" ht="15" x14ac:dyDescent="0.25">
      <c r="C114" s="27"/>
      <c r="D114" s="39"/>
      <c r="E114" s="30"/>
      <c r="F114" s="30"/>
      <c r="G114" s="30"/>
      <c r="H114" s="27">
        <v>103</v>
      </c>
      <c r="I114" s="39">
        <v>43662</v>
      </c>
      <c r="J114" s="30">
        <v>12.928454399108887</v>
      </c>
      <c r="K114" s="30">
        <v>14.64888858795166</v>
      </c>
      <c r="L114" s="30">
        <v>11.637221336364746</v>
      </c>
      <c r="N114" s="3">
        <v>103</v>
      </c>
      <c r="O114" s="9">
        <v>43662</v>
      </c>
      <c r="P114" s="10">
        <f t="shared" si="3"/>
        <v>12.928454399108887</v>
      </c>
      <c r="Q114" s="10">
        <f t="shared" si="4"/>
        <v>14.64888858795166</v>
      </c>
      <c r="R114" s="10">
        <f t="shared" si="5"/>
        <v>11.637221336364746</v>
      </c>
      <c r="S114" s="10">
        <v>13</v>
      </c>
      <c r="T114" s="10">
        <v>16</v>
      </c>
      <c r="U114" s="10">
        <v>22</v>
      </c>
      <c r="V114" s="10"/>
      <c r="W114" s="27">
        <v>99</v>
      </c>
      <c r="X114" s="30">
        <v>90.825688073394488</v>
      </c>
      <c r="Y114" s="30">
        <v>5.9276494979858398</v>
      </c>
      <c r="Z114" s="27">
        <v>99</v>
      </c>
      <c r="AA114" s="30">
        <v>90.825688073394488</v>
      </c>
      <c r="AB114" s="30">
        <v>6.8888897895812988</v>
      </c>
      <c r="AC114" s="12"/>
      <c r="AD114" s="10"/>
      <c r="AE114" s="10"/>
      <c r="AF114" s="11"/>
      <c r="AG114" s="11"/>
      <c r="AH114" s="11"/>
      <c r="AI114" s="11"/>
      <c r="AJ114" s="12"/>
      <c r="AK114" s="10"/>
      <c r="AL114" s="10"/>
      <c r="AM114" s="11"/>
      <c r="AN114" s="11"/>
      <c r="AO114" s="11"/>
      <c r="AP114" s="11"/>
      <c r="AQ114" s="12"/>
      <c r="AR114" s="27">
        <v>99</v>
      </c>
      <c r="AS114" s="30">
        <v>53.513513513513509</v>
      </c>
      <c r="AT114" s="30">
        <v>10.559451103210449</v>
      </c>
      <c r="AU114" s="27">
        <v>99</v>
      </c>
      <c r="AV114" s="30">
        <v>53.513513513513509</v>
      </c>
      <c r="AW114" s="30">
        <v>11.952777862548828</v>
      </c>
      <c r="AX114" s="11"/>
      <c r="AY114" s="12"/>
      <c r="AZ114" s="12"/>
      <c r="BA114" s="12"/>
      <c r="BB114" s="12"/>
      <c r="BC114" s="12"/>
      <c r="BD114" s="12"/>
      <c r="BE114" s="12"/>
      <c r="BF114" s="10"/>
      <c r="BH114" s="10"/>
    </row>
    <row r="115" spans="3:60" ht="15" x14ac:dyDescent="0.25">
      <c r="C115" s="27"/>
      <c r="D115" s="39"/>
      <c r="E115" s="30"/>
      <c r="F115" s="30"/>
      <c r="G115" s="30"/>
      <c r="H115" s="27">
        <v>104</v>
      </c>
      <c r="I115" s="39">
        <v>43663</v>
      </c>
      <c r="J115" s="30">
        <v>13.047360420227051</v>
      </c>
      <c r="K115" s="30">
        <v>15.2227783203125</v>
      </c>
      <c r="L115" s="30">
        <v>11.17500114440918</v>
      </c>
      <c r="N115" s="3">
        <v>104</v>
      </c>
      <c r="O115" s="9">
        <v>43663</v>
      </c>
      <c r="P115" s="10">
        <f t="shared" si="3"/>
        <v>13.047360420227051</v>
      </c>
      <c r="Q115" s="10">
        <f t="shared" si="4"/>
        <v>15.2227783203125</v>
      </c>
      <c r="R115" s="10">
        <f t="shared" si="5"/>
        <v>11.17500114440918</v>
      </c>
      <c r="S115" s="10">
        <v>13</v>
      </c>
      <c r="T115" s="10">
        <v>16</v>
      </c>
      <c r="U115" s="10">
        <v>22</v>
      </c>
      <c r="V115" s="10"/>
      <c r="W115" s="27">
        <v>100</v>
      </c>
      <c r="X115" s="30">
        <v>91.743119266055047</v>
      </c>
      <c r="Y115" s="30">
        <v>5.4899234771728516</v>
      </c>
      <c r="Z115" s="27">
        <v>100</v>
      </c>
      <c r="AA115" s="30">
        <v>91.743119266055047</v>
      </c>
      <c r="AB115" s="30">
        <v>6.7877769470214844</v>
      </c>
      <c r="AC115" s="12"/>
      <c r="AD115" s="10"/>
      <c r="AE115" s="10"/>
      <c r="AF115" s="11"/>
      <c r="AG115" s="11"/>
      <c r="AH115" s="11"/>
      <c r="AI115" s="11"/>
      <c r="AJ115" s="12"/>
      <c r="AK115" s="10"/>
      <c r="AL115" s="10"/>
      <c r="AM115" s="11"/>
      <c r="AN115" s="11"/>
      <c r="AO115" s="11"/>
      <c r="AP115" s="11"/>
      <c r="AQ115" s="12"/>
      <c r="AR115" s="27">
        <v>100</v>
      </c>
      <c r="AS115" s="30">
        <v>54.054054054054056</v>
      </c>
      <c r="AT115" s="30">
        <v>10.529560089111328</v>
      </c>
      <c r="AU115" s="27">
        <v>100</v>
      </c>
      <c r="AV115" s="30">
        <v>54.054054054054056</v>
      </c>
      <c r="AW115" s="30">
        <v>11.928889274597168</v>
      </c>
      <c r="AX115" s="11"/>
      <c r="AY115" s="12"/>
      <c r="AZ115" s="12"/>
      <c r="BA115" s="12"/>
      <c r="BB115" s="12"/>
      <c r="BC115" s="12"/>
      <c r="BD115" s="12"/>
      <c r="BE115" s="12"/>
      <c r="BF115" s="10"/>
      <c r="BH115" s="10"/>
    </row>
    <row r="116" spans="3:60" ht="15" x14ac:dyDescent="0.25">
      <c r="C116" s="27"/>
      <c r="D116" s="39"/>
      <c r="E116" s="30"/>
      <c r="F116" s="30"/>
      <c r="G116" s="30"/>
      <c r="H116" s="27">
        <v>105</v>
      </c>
      <c r="I116" s="39">
        <v>43664</v>
      </c>
      <c r="J116" s="30">
        <v>12.402581214904785</v>
      </c>
      <c r="K116" s="30">
        <v>13.617778778076172</v>
      </c>
      <c r="L116" s="30">
        <v>10.541110992431641</v>
      </c>
      <c r="N116" s="3">
        <v>105</v>
      </c>
      <c r="O116" s="9">
        <v>43664</v>
      </c>
      <c r="P116" s="10">
        <f t="shared" si="3"/>
        <v>12.402581214904785</v>
      </c>
      <c r="Q116" s="10">
        <f t="shared" si="4"/>
        <v>13.617778778076172</v>
      </c>
      <c r="R116" s="10">
        <f t="shared" si="5"/>
        <v>10.541110992431641</v>
      </c>
      <c r="S116" s="10">
        <v>13</v>
      </c>
      <c r="T116" s="10">
        <v>16</v>
      </c>
      <c r="U116" s="10">
        <v>22</v>
      </c>
      <c r="V116" s="10"/>
      <c r="W116" s="27">
        <v>101</v>
      </c>
      <c r="X116" s="30">
        <v>92.660550458715591</v>
      </c>
      <c r="Y116" s="30">
        <v>5.4813213348388672</v>
      </c>
      <c r="Z116" s="27">
        <v>101</v>
      </c>
      <c r="AA116" s="30">
        <v>92.660550458715591</v>
      </c>
      <c r="AB116" s="30">
        <v>6.7627778053283691</v>
      </c>
      <c r="AC116" s="12"/>
      <c r="AD116" s="10"/>
      <c r="AE116" s="10"/>
      <c r="AF116" s="11"/>
      <c r="AG116" s="11"/>
      <c r="AH116" s="11"/>
      <c r="AI116" s="11"/>
      <c r="AJ116" s="12"/>
      <c r="AK116" s="10"/>
      <c r="AL116" s="10"/>
      <c r="AM116" s="11"/>
      <c r="AN116" s="11"/>
      <c r="AO116" s="11"/>
      <c r="AP116" s="11"/>
      <c r="AQ116" s="12"/>
      <c r="AR116" s="27">
        <v>101</v>
      </c>
      <c r="AS116" s="30">
        <v>54.594594594594589</v>
      </c>
      <c r="AT116" s="30">
        <v>10.437753677368164</v>
      </c>
      <c r="AU116" s="27">
        <v>101</v>
      </c>
      <c r="AV116" s="30">
        <v>54.594594594594589</v>
      </c>
      <c r="AW116" s="30">
        <v>11.928889274597168</v>
      </c>
      <c r="AX116" s="11"/>
      <c r="AY116" s="12"/>
      <c r="AZ116" s="12"/>
      <c r="BA116" s="12"/>
      <c r="BB116" s="12"/>
      <c r="BC116" s="12"/>
      <c r="BD116" s="12"/>
      <c r="BE116" s="12"/>
      <c r="BF116" s="10"/>
      <c r="BH116" s="10"/>
    </row>
    <row r="117" spans="3:60" ht="15" x14ac:dyDescent="0.25">
      <c r="C117" s="27"/>
      <c r="D117" s="39"/>
      <c r="E117" s="30"/>
      <c r="F117" s="30"/>
      <c r="G117" s="30"/>
      <c r="H117" s="27">
        <v>106</v>
      </c>
      <c r="I117" s="39">
        <v>43665</v>
      </c>
      <c r="J117" s="30">
        <v>10.565712928771973</v>
      </c>
      <c r="K117" s="30">
        <v>11.758889198303223</v>
      </c>
      <c r="L117" s="30">
        <v>9.1138877868652344</v>
      </c>
      <c r="N117" s="3">
        <v>106</v>
      </c>
      <c r="O117" s="9">
        <v>43665</v>
      </c>
      <c r="P117" s="10">
        <f t="shared" si="3"/>
        <v>10.565712928771973</v>
      </c>
      <c r="Q117" s="10">
        <f t="shared" si="4"/>
        <v>11.758889198303223</v>
      </c>
      <c r="R117" s="10">
        <f t="shared" si="5"/>
        <v>9.1138877868652344</v>
      </c>
      <c r="S117" s="10">
        <v>13</v>
      </c>
      <c r="T117" s="10">
        <v>16</v>
      </c>
      <c r="U117" s="10">
        <v>22</v>
      </c>
      <c r="V117" s="10"/>
      <c r="W117" s="27">
        <v>102</v>
      </c>
      <c r="X117" s="30">
        <v>93.577981651376149</v>
      </c>
      <c r="Y117" s="30">
        <v>5.4613513946533203</v>
      </c>
      <c r="Z117" s="27">
        <v>102</v>
      </c>
      <c r="AA117" s="30">
        <v>93.577981651376149</v>
      </c>
      <c r="AB117" s="30">
        <v>6.7122225761413574</v>
      </c>
      <c r="AC117" s="12"/>
      <c r="AD117" s="10"/>
      <c r="AE117" s="10"/>
      <c r="AF117" s="11"/>
      <c r="AG117" s="11"/>
      <c r="AH117" s="11"/>
      <c r="AI117" s="11"/>
      <c r="AJ117" s="12"/>
      <c r="AK117" s="10"/>
      <c r="AL117" s="10"/>
      <c r="AM117" s="11"/>
      <c r="AN117" s="11"/>
      <c r="AO117" s="11"/>
      <c r="AP117" s="11"/>
      <c r="AQ117" s="12"/>
      <c r="AR117" s="27">
        <v>102</v>
      </c>
      <c r="AS117" s="30">
        <v>55.135135135135137</v>
      </c>
      <c r="AT117" s="30">
        <v>10.421718597412109</v>
      </c>
      <c r="AU117" s="27">
        <v>102</v>
      </c>
      <c r="AV117" s="30">
        <v>55.135135135135137</v>
      </c>
      <c r="AW117" s="30">
        <v>11.832221984863281</v>
      </c>
      <c r="AX117" s="11"/>
      <c r="AY117" s="12"/>
      <c r="AZ117" s="12"/>
      <c r="BA117" s="12"/>
      <c r="BB117" s="12"/>
      <c r="BC117" s="12"/>
      <c r="BD117" s="12"/>
      <c r="BE117" s="12"/>
      <c r="BF117" s="10"/>
      <c r="BH117" s="10"/>
    </row>
    <row r="118" spans="3:60" ht="15" x14ac:dyDescent="0.25">
      <c r="C118" s="27"/>
      <c r="D118" s="39"/>
      <c r="E118" s="30"/>
      <c r="F118" s="30"/>
      <c r="G118" s="30"/>
      <c r="H118" s="27">
        <v>107</v>
      </c>
      <c r="I118" s="39">
        <v>43666</v>
      </c>
      <c r="J118" s="30">
        <v>10.315530776977539</v>
      </c>
      <c r="K118" s="30">
        <v>11.539999961853027</v>
      </c>
      <c r="L118" s="30">
        <v>8.7172231674194336</v>
      </c>
      <c r="N118" s="3">
        <v>107</v>
      </c>
      <c r="O118" s="9">
        <v>43666</v>
      </c>
      <c r="P118" s="10">
        <f t="shared" si="3"/>
        <v>10.315530776977539</v>
      </c>
      <c r="Q118" s="10">
        <f t="shared" si="4"/>
        <v>11.539999961853027</v>
      </c>
      <c r="R118" s="10">
        <f t="shared" si="5"/>
        <v>8.7172231674194336</v>
      </c>
      <c r="S118" s="10">
        <v>13</v>
      </c>
      <c r="T118" s="10">
        <v>16</v>
      </c>
      <c r="U118" s="10">
        <v>22</v>
      </c>
      <c r="V118" s="10"/>
      <c r="W118" s="27">
        <v>103</v>
      </c>
      <c r="X118" s="30">
        <v>94.495412844036693</v>
      </c>
      <c r="Y118" s="30">
        <v>5.1402006149291992</v>
      </c>
      <c r="Z118" s="27">
        <v>103</v>
      </c>
      <c r="AA118" s="30">
        <v>94.495412844036693</v>
      </c>
      <c r="AB118" s="30">
        <v>6.5599994659423828</v>
      </c>
      <c r="AC118" s="12"/>
      <c r="AD118" s="10"/>
      <c r="AE118" s="10"/>
      <c r="AF118" s="11"/>
      <c r="AG118" s="11"/>
      <c r="AH118" s="11"/>
      <c r="AI118" s="11"/>
      <c r="AJ118" s="12"/>
      <c r="AK118" s="10"/>
      <c r="AL118" s="10"/>
      <c r="AM118" s="11"/>
      <c r="AN118" s="11"/>
      <c r="AO118" s="11"/>
      <c r="AP118" s="11"/>
      <c r="AQ118" s="12"/>
      <c r="AR118" s="27">
        <v>103</v>
      </c>
      <c r="AS118" s="30">
        <v>55.67567567567567</v>
      </c>
      <c r="AT118" s="30">
        <v>10.420084953308105</v>
      </c>
      <c r="AU118" s="27">
        <v>103</v>
      </c>
      <c r="AV118" s="30">
        <v>55.67567567567567</v>
      </c>
      <c r="AW118" s="30">
        <v>11.832221984863281</v>
      </c>
      <c r="AX118" s="11"/>
      <c r="AY118" s="12"/>
      <c r="AZ118" s="12"/>
      <c r="BA118" s="12"/>
      <c r="BB118" s="12"/>
      <c r="BC118" s="12"/>
      <c r="BD118" s="12"/>
      <c r="BE118" s="12"/>
      <c r="BF118" s="10"/>
      <c r="BH118" s="10"/>
    </row>
    <row r="119" spans="3:60" ht="15" x14ac:dyDescent="0.25">
      <c r="C119" s="27"/>
      <c r="D119" s="39"/>
      <c r="E119" s="30"/>
      <c r="F119" s="30"/>
      <c r="G119" s="30"/>
      <c r="H119" s="27">
        <v>108</v>
      </c>
      <c r="I119" s="39">
        <v>43667</v>
      </c>
      <c r="J119" s="30">
        <v>11.176723480224609</v>
      </c>
      <c r="K119" s="30">
        <v>12.847222328186035</v>
      </c>
      <c r="L119" s="30">
        <v>8.9411125183105469</v>
      </c>
      <c r="N119" s="3">
        <v>108</v>
      </c>
      <c r="O119" s="9">
        <v>43667</v>
      </c>
      <c r="P119" s="10">
        <f t="shared" si="3"/>
        <v>11.176723480224609</v>
      </c>
      <c r="Q119" s="10">
        <f t="shared" si="4"/>
        <v>12.847222328186035</v>
      </c>
      <c r="R119" s="10">
        <f t="shared" si="5"/>
        <v>8.9411125183105469</v>
      </c>
      <c r="S119" s="10">
        <v>13</v>
      </c>
      <c r="T119" s="10">
        <v>16</v>
      </c>
      <c r="U119" s="10">
        <v>22</v>
      </c>
      <c r="V119" s="10"/>
      <c r="W119" s="27">
        <v>104</v>
      </c>
      <c r="X119" s="30">
        <v>95.412844036697251</v>
      </c>
      <c r="Y119" s="30">
        <v>5.1329059600830078</v>
      </c>
      <c r="Z119" s="27">
        <v>104</v>
      </c>
      <c r="AA119" s="30">
        <v>95.412844036697251</v>
      </c>
      <c r="AB119" s="30">
        <v>6.3822216987609863</v>
      </c>
      <c r="AC119" s="12"/>
      <c r="AD119" s="10"/>
      <c r="AE119" s="10"/>
      <c r="AF119" s="11"/>
      <c r="AG119" s="11"/>
      <c r="AH119" s="11"/>
      <c r="AI119" s="11"/>
      <c r="AJ119" s="12"/>
      <c r="AK119" s="10"/>
      <c r="AL119" s="10"/>
      <c r="AM119" s="11"/>
      <c r="AN119" s="11"/>
      <c r="AO119" s="11"/>
      <c r="AP119" s="11"/>
      <c r="AQ119" s="12"/>
      <c r="AR119" s="27">
        <v>104</v>
      </c>
      <c r="AS119" s="30">
        <v>56.216216216216218</v>
      </c>
      <c r="AT119" s="30">
        <v>10.411436080932617</v>
      </c>
      <c r="AU119" s="27">
        <v>104</v>
      </c>
      <c r="AV119" s="30">
        <v>56.216216216216218</v>
      </c>
      <c r="AW119" s="30">
        <v>11.758889198303223</v>
      </c>
      <c r="AX119" s="11"/>
      <c r="AY119" s="12"/>
      <c r="AZ119" s="12"/>
      <c r="BA119" s="12"/>
      <c r="BB119" s="12"/>
      <c r="BC119" s="12"/>
      <c r="BD119" s="12"/>
      <c r="BE119" s="12"/>
      <c r="BF119" s="10"/>
      <c r="BH119" s="10"/>
    </row>
    <row r="120" spans="3:60" ht="15" x14ac:dyDescent="0.25">
      <c r="C120" s="27"/>
      <c r="D120" s="39"/>
      <c r="E120" s="30"/>
      <c r="F120" s="30"/>
      <c r="G120" s="30"/>
      <c r="H120" s="27">
        <v>109</v>
      </c>
      <c r="I120" s="39">
        <v>43668</v>
      </c>
      <c r="J120" s="30">
        <v>13.73914909362793</v>
      </c>
      <c r="K120" s="30">
        <v>15.938888549804688</v>
      </c>
      <c r="L120" s="30">
        <v>11.492222785949707</v>
      </c>
      <c r="N120" s="3">
        <v>109</v>
      </c>
      <c r="O120" s="9">
        <v>43668</v>
      </c>
      <c r="P120" s="10">
        <f t="shared" si="3"/>
        <v>13.73914909362793</v>
      </c>
      <c r="Q120" s="10">
        <f t="shared" si="4"/>
        <v>15.938888549804688</v>
      </c>
      <c r="R120" s="10">
        <f t="shared" si="5"/>
        <v>11.492222785949707</v>
      </c>
      <c r="S120" s="10">
        <v>13</v>
      </c>
      <c r="T120" s="10">
        <v>16</v>
      </c>
      <c r="U120" s="10">
        <v>22</v>
      </c>
      <c r="V120" s="10"/>
      <c r="W120" s="27">
        <v>105</v>
      </c>
      <c r="X120" s="30">
        <v>96.330275229357795</v>
      </c>
      <c r="Y120" s="30">
        <v>4.8931903839111328</v>
      </c>
      <c r="Z120" s="27">
        <v>105</v>
      </c>
      <c r="AA120" s="30">
        <v>96.330275229357795</v>
      </c>
      <c r="AB120" s="30">
        <v>6.331110954284668</v>
      </c>
      <c r="AC120" s="12"/>
      <c r="AD120" s="10"/>
      <c r="AE120" s="10"/>
      <c r="AF120" s="11"/>
      <c r="AG120" s="11"/>
      <c r="AH120" s="11"/>
      <c r="AI120" s="11"/>
      <c r="AJ120" s="12"/>
      <c r="AK120" s="10"/>
      <c r="AL120" s="10"/>
      <c r="AM120" s="11"/>
      <c r="AN120" s="11"/>
      <c r="AO120" s="11"/>
      <c r="AP120" s="11"/>
      <c r="AQ120" s="12"/>
      <c r="AR120" s="27">
        <v>105</v>
      </c>
      <c r="AS120" s="30">
        <v>56.756756756756758</v>
      </c>
      <c r="AT120" s="30">
        <v>10.397281646728516</v>
      </c>
      <c r="AU120" s="27">
        <v>105</v>
      </c>
      <c r="AV120" s="30">
        <v>56.756756756756758</v>
      </c>
      <c r="AW120" s="30">
        <v>11.758889198303223</v>
      </c>
      <c r="AX120" s="11"/>
      <c r="AY120" s="12"/>
      <c r="AZ120" s="12"/>
      <c r="BA120" s="12"/>
      <c r="BB120" s="12"/>
      <c r="BC120" s="12"/>
      <c r="BD120" s="12"/>
      <c r="BE120" s="12"/>
      <c r="BF120" s="10"/>
      <c r="BH120" s="10"/>
    </row>
    <row r="121" spans="3:60" ht="15" x14ac:dyDescent="0.25">
      <c r="C121" s="27"/>
      <c r="D121" s="39"/>
      <c r="E121" s="30"/>
      <c r="F121" s="30"/>
      <c r="G121" s="30"/>
      <c r="H121" s="27">
        <v>110</v>
      </c>
      <c r="I121" s="39">
        <v>43669</v>
      </c>
      <c r="J121" s="30">
        <v>14.497708320617676</v>
      </c>
      <c r="K121" s="30">
        <v>16.843889236450195</v>
      </c>
      <c r="L121" s="30">
        <v>12.122221946716309</v>
      </c>
      <c r="N121" s="3">
        <v>110</v>
      </c>
      <c r="O121" s="9">
        <v>43669</v>
      </c>
      <c r="P121" s="10">
        <f t="shared" si="3"/>
        <v>14.497708320617676</v>
      </c>
      <c r="Q121" s="10">
        <f t="shared" si="4"/>
        <v>16.843889236450195</v>
      </c>
      <c r="R121" s="10">
        <f t="shared" si="5"/>
        <v>12.122221946716309</v>
      </c>
      <c r="S121" s="10">
        <v>13</v>
      </c>
      <c r="T121" s="10">
        <v>16</v>
      </c>
      <c r="U121" s="10">
        <v>22</v>
      </c>
      <c r="V121" s="10"/>
      <c r="W121" s="27">
        <v>106</v>
      </c>
      <c r="X121" s="30">
        <v>97.247706422018354</v>
      </c>
      <c r="Y121" s="30">
        <v>4.8876996040344238</v>
      </c>
      <c r="Z121" s="27">
        <v>106</v>
      </c>
      <c r="AA121" s="30">
        <v>97.247706422018354</v>
      </c>
      <c r="AB121" s="30">
        <v>5.8472232818603516</v>
      </c>
      <c r="AC121" s="12"/>
      <c r="AD121" s="10"/>
      <c r="AE121" s="10"/>
      <c r="AF121" s="11"/>
      <c r="AG121" s="11"/>
      <c r="AH121" s="11"/>
      <c r="AI121" s="11"/>
      <c r="AJ121" s="12"/>
      <c r="AK121" s="10"/>
      <c r="AL121" s="10"/>
      <c r="AM121" s="11"/>
      <c r="AN121" s="11"/>
      <c r="AO121" s="11"/>
      <c r="AP121" s="11"/>
      <c r="AQ121" s="12"/>
      <c r="AR121" s="27">
        <v>106</v>
      </c>
      <c r="AS121" s="30">
        <v>57.297297297297298</v>
      </c>
      <c r="AT121" s="30">
        <v>10.382830619812012</v>
      </c>
      <c r="AU121" s="27">
        <v>106</v>
      </c>
      <c r="AV121" s="30">
        <v>57.297297297297298</v>
      </c>
      <c r="AW121" s="30">
        <v>11.733887672424316</v>
      </c>
      <c r="AX121" s="11"/>
      <c r="AY121" s="12"/>
      <c r="AZ121" s="12"/>
      <c r="BA121" s="12"/>
      <c r="BB121" s="12"/>
      <c r="BC121" s="12"/>
      <c r="BD121" s="12"/>
      <c r="BE121" s="12"/>
      <c r="BF121" s="10"/>
      <c r="BH121" s="10"/>
    </row>
    <row r="122" spans="3:60" ht="15" x14ac:dyDescent="0.25">
      <c r="C122" s="27"/>
      <c r="D122" s="39"/>
      <c r="E122" s="30"/>
      <c r="F122" s="30"/>
      <c r="G122" s="30"/>
      <c r="H122" s="27">
        <v>111</v>
      </c>
      <c r="I122" s="39">
        <v>43670</v>
      </c>
      <c r="J122" s="30">
        <v>12.724874496459961</v>
      </c>
      <c r="K122" s="30">
        <v>13.977777481079102</v>
      </c>
      <c r="L122" s="30">
        <v>10.662777900695801</v>
      </c>
      <c r="N122" s="3">
        <v>111</v>
      </c>
      <c r="O122" s="9">
        <v>43670</v>
      </c>
      <c r="P122" s="10">
        <f t="shared" si="3"/>
        <v>12.724874496459961</v>
      </c>
      <c r="Q122" s="10">
        <f t="shared" si="4"/>
        <v>13.977777481079102</v>
      </c>
      <c r="R122" s="10">
        <f t="shared" si="5"/>
        <v>10.662777900695801</v>
      </c>
      <c r="S122" s="10">
        <v>13</v>
      </c>
      <c r="T122" s="10">
        <v>16</v>
      </c>
      <c r="U122" s="10">
        <v>22</v>
      </c>
      <c r="V122" s="10"/>
      <c r="W122" s="27">
        <v>107</v>
      </c>
      <c r="X122" s="30">
        <v>98.165137614678898</v>
      </c>
      <c r="Y122" s="30">
        <v>4.8777980804443359</v>
      </c>
      <c r="Z122" s="27">
        <v>107</v>
      </c>
      <c r="AA122" s="30">
        <v>98.165137614678898</v>
      </c>
      <c r="AB122" s="30">
        <v>5.7188882827758789</v>
      </c>
      <c r="AC122" s="12"/>
      <c r="AD122" s="10"/>
      <c r="AE122" s="10"/>
      <c r="AF122" s="11"/>
      <c r="AG122" s="11"/>
      <c r="AH122" s="11"/>
      <c r="AI122" s="11"/>
      <c r="AJ122" s="12"/>
      <c r="AK122" s="10"/>
      <c r="AL122" s="10"/>
      <c r="AM122" s="11"/>
      <c r="AN122" s="11"/>
      <c r="AO122" s="11"/>
      <c r="AP122" s="11"/>
      <c r="AQ122" s="12"/>
      <c r="AR122" s="27">
        <v>107</v>
      </c>
      <c r="AS122" s="30">
        <v>57.837837837837839</v>
      </c>
      <c r="AT122" s="30">
        <v>10.35893726348877</v>
      </c>
      <c r="AU122" s="27">
        <v>107</v>
      </c>
      <c r="AV122" s="30">
        <v>57.837837837837839</v>
      </c>
      <c r="AW122" s="30">
        <v>11.733887672424316</v>
      </c>
      <c r="AX122" s="11"/>
      <c r="AY122" s="12"/>
      <c r="AZ122" s="12"/>
      <c r="BA122" s="12"/>
      <c r="BB122" s="12"/>
      <c r="BC122" s="12"/>
      <c r="BD122" s="12"/>
      <c r="BE122" s="12"/>
      <c r="BF122" s="10"/>
      <c r="BH122" s="10"/>
    </row>
    <row r="123" spans="3:60" ht="15" x14ac:dyDescent="0.25">
      <c r="C123" s="27"/>
      <c r="D123" s="39"/>
      <c r="E123" s="30"/>
      <c r="F123" s="30"/>
      <c r="G123" s="30"/>
      <c r="H123" s="27">
        <v>112</v>
      </c>
      <c r="I123" s="39">
        <v>43671</v>
      </c>
      <c r="J123" s="30">
        <v>11.387935638427734</v>
      </c>
      <c r="K123" s="30">
        <v>12.992222785949707</v>
      </c>
      <c r="L123" s="30">
        <v>9.4099998474121094</v>
      </c>
      <c r="N123" s="3">
        <v>112</v>
      </c>
      <c r="O123" s="9">
        <v>43671</v>
      </c>
      <c r="P123" s="10">
        <f t="shared" si="3"/>
        <v>11.387935638427734</v>
      </c>
      <c r="Q123" s="10">
        <f t="shared" si="4"/>
        <v>12.992222785949707</v>
      </c>
      <c r="R123" s="10">
        <f t="shared" si="5"/>
        <v>9.4099998474121094</v>
      </c>
      <c r="S123" s="10">
        <v>13</v>
      </c>
      <c r="T123" s="10">
        <v>16</v>
      </c>
      <c r="U123" s="10">
        <v>22</v>
      </c>
      <c r="V123" s="10"/>
      <c r="W123" s="27">
        <v>108</v>
      </c>
      <c r="X123" s="30">
        <v>99.082568807339456</v>
      </c>
      <c r="Y123" s="30">
        <v>4.8346691131591797</v>
      </c>
      <c r="Z123" s="27">
        <v>108</v>
      </c>
      <c r="AA123" s="30">
        <v>99.082568807339456</v>
      </c>
      <c r="AB123" s="30">
        <v>5.4622225761413574</v>
      </c>
      <c r="AC123" s="12"/>
      <c r="AD123" s="10"/>
      <c r="AE123" s="10"/>
      <c r="AF123" s="11"/>
      <c r="AG123" s="11"/>
      <c r="AH123" s="11"/>
      <c r="AI123" s="11"/>
      <c r="AJ123" s="12"/>
      <c r="AK123" s="10"/>
      <c r="AL123" s="10"/>
      <c r="AM123" s="11"/>
      <c r="AN123" s="11"/>
      <c r="AO123" s="11"/>
      <c r="AP123" s="11"/>
      <c r="AQ123" s="12"/>
      <c r="AR123" s="27">
        <v>108</v>
      </c>
      <c r="AS123" s="30">
        <v>58.378378378378379</v>
      </c>
      <c r="AT123" s="30">
        <v>10.315530776977539</v>
      </c>
      <c r="AU123" s="27">
        <v>108</v>
      </c>
      <c r="AV123" s="30">
        <v>58.378378378378379</v>
      </c>
      <c r="AW123" s="30">
        <v>11.565000534057617</v>
      </c>
      <c r="AX123" s="11"/>
      <c r="AY123" s="12"/>
      <c r="AZ123" s="12"/>
      <c r="BA123" s="12"/>
      <c r="BB123" s="12"/>
      <c r="BC123" s="12"/>
      <c r="BD123" s="12"/>
      <c r="BE123" s="12"/>
      <c r="BF123" s="10"/>
      <c r="BH123" s="10"/>
    </row>
    <row r="124" spans="3:60" ht="15" x14ac:dyDescent="0.25">
      <c r="C124" s="27"/>
      <c r="D124" s="39"/>
      <c r="E124" s="30"/>
      <c r="F124" s="30"/>
      <c r="G124" s="30"/>
      <c r="H124" s="27">
        <v>113</v>
      </c>
      <c r="I124" s="39">
        <v>43672</v>
      </c>
      <c r="J124" s="30">
        <v>12.823986053466797</v>
      </c>
      <c r="K124" s="30">
        <v>15.2227783203125</v>
      </c>
      <c r="L124" s="30">
        <v>10.393888473510742</v>
      </c>
      <c r="N124" s="3">
        <v>113</v>
      </c>
      <c r="O124" s="9">
        <v>43672</v>
      </c>
      <c r="P124" s="10">
        <f t="shared" si="3"/>
        <v>12.823986053466797</v>
      </c>
      <c r="Q124" s="10">
        <f t="shared" si="4"/>
        <v>15.2227783203125</v>
      </c>
      <c r="R124" s="10">
        <f t="shared" si="5"/>
        <v>10.393888473510742</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58.918918918918919</v>
      </c>
      <c r="AT124" s="30">
        <v>10.312273025512695</v>
      </c>
      <c r="AU124" s="27">
        <v>109</v>
      </c>
      <c r="AV124" s="30">
        <v>58.918918918918919</v>
      </c>
      <c r="AW124" s="30">
        <v>11.539999961853027</v>
      </c>
      <c r="AX124" s="11"/>
      <c r="AY124" s="12"/>
      <c r="AZ124" s="12"/>
      <c r="BA124" s="12"/>
      <c r="BB124" s="12"/>
      <c r="BC124" s="12"/>
      <c r="BD124" s="12"/>
      <c r="BE124" s="12"/>
      <c r="BF124" s="10"/>
      <c r="BH124" s="10"/>
    </row>
    <row r="125" spans="3:60" ht="15" x14ac:dyDescent="0.25">
      <c r="C125" s="27"/>
      <c r="D125" s="39"/>
      <c r="E125" s="30"/>
      <c r="F125" s="30"/>
      <c r="G125" s="30"/>
      <c r="H125" s="27">
        <v>114</v>
      </c>
      <c r="I125" s="39">
        <v>43673</v>
      </c>
      <c r="J125" s="30">
        <v>13.468659400939941</v>
      </c>
      <c r="K125" s="30">
        <v>15.437776565551758</v>
      </c>
      <c r="L125" s="30">
        <v>11.709999084472656</v>
      </c>
      <c r="N125" s="3">
        <v>114</v>
      </c>
      <c r="O125" s="9">
        <v>43673</v>
      </c>
      <c r="P125" s="10">
        <f t="shared" si="3"/>
        <v>13.468659400939941</v>
      </c>
      <c r="Q125" s="10">
        <f t="shared" si="4"/>
        <v>15.437776565551758</v>
      </c>
      <c r="R125" s="10">
        <f t="shared" si="5"/>
        <v>11.709999084472656</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59.45945945945946</v>
      </c>
      <c r="AT125" s="30">
        <v>10.253376007080078</v>
      </c>
      <c r="AU125" s="27">
        <v>110</v>
      </c>
      <c r="AV125" s="30">
        <v>59.45945945945946</v>
      </c>
      <c r="AW125" s="30">
        <v>11.539999961853027</v>
      </c>
      <c r="AX125" s="11"/>
      <c r="AY125" s="12"/>
      <c r="AZ125" s="12"/>
      <c r="BA125" s="12"/>
      <c r="BB125" s="12"/>
      <c r="BC125" s="12"/>
      <c r="BD125" s="12"/>
      <c r="BE125" s="12"/>
      <c r="BF125" s="10"/>
      <c r="BH125" s="10"/>
    </row>
    <row r="126" spans="3:60" ht="15" x14ac:dyDescent="0.25">
      <c r="C126" s="27"/>
      <c r="D126" s="39"/>
      <c r="E126" s="30"/>
      <c r="F126" s="30"/>
      <c r="G126" s="30"/>
      <c r="H126" s="27">
        <v>115</v>
      </c>
      <c r="I126" s="39">
        <v>43674</v>
      </c>
      <c r="J126" s="30">
        <v>12.421633720397949</v>
      </c>
      <c r="K126" s="30">
        <v>13.713890075683594</v>
      </c>
      <c r="L126" s="30">
        <v>10.784998893737793</v>
      </c>
      <c r="N126" s="3">
        <v>115</v>
      </c>
      <c r="O126" s="9">
        <v>43674</v>
      </c>
      <c r="P126" s="10">
        <f t="shared" si="3"/>
        <v>12.421633720397949</v>
      </c>
      <c r="Q126" s="10">
        <f t="shared" si="4"/>
        <v>13.713890075683594</v>
      </c>
      <c r="R126" s="10">
        <f t="shared" si="5"/>
        <v>10.784998893737793</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10.20233154296875</v>
      </c>
      <c r="AU126" s="27">
        <v>111</v>
      </c>
      <c r="AV126" s="30">
        <v>60</v>
      </c>
      <c r="AW126" s="30">
        <v>11.516111373901367</v>
      </c>
      <c r="AX126" s="11"/>
      <c r="AY126" s="12"/>
      <c r="AZ126" s="12"/>
      <c r="BA126" s="12"/>
      <c r="BB126" s="12"/>
      <c r="BC126" s="12"/>
      <c r="BD126" s="12"/>
      <c r="BE126" s="12"/>
      <c r="BF126" s="10"/>
      <c r="BH126" s="10"/>
    </row>
    <row r="127" spans="3:60" ht="15" x14ac:dyDescent="0.25">
      <c r="C127" s="27"/>
      <c r="D127" s="39"/>
      <c r="E127" s="30"/>
      <c r="F127" s="30"/>
      <c r="G127" s="30"/>
      <c r="H127" s="27">
        <v>116</v>
      </c>
      <c r="I127" s="39">
        <v>43675</v>
      </c>
      <c r="J127" s="30">
        <v>12.442805290222168</v>
      </c>
      <c r="K127" s="30">
        <v>14.050000190734863</v>
      </c>
      <c r="L127" s="30">
        <v>10.613888740539551</v>
      </c>
      <c r="N127" s="3">
        <v>116</v>
      </c>
      <c r="O127" s="9">
        <v>43675</v>
      </c>
      <c r="P127" s="10">
        <f t="shared" si="3"/>
        <v>12.442805290222168</v>
      </c>
      <c r="Q127" s="10">
        <f t="shared" si="4"/>
        <v>14.050000190734863</v>
      </c>
      <c r="R127" s="10">
        <f t="shared" si="5"/>
        <v>10.613888740539551</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60.540540540540547</v>
      </c>
      <c r="AT127" s="30">
        <v>10.182047843933105</v>
      </c>
      <c r="AU127" s="27">
        <v>112</v>
      </c>
      <c r="AV127" s="30">
        <v>60.540540540540547</v>
      </c>
      <c r="AW127" s="30">
        <v>11.467221260070801</v>
      </c>
      <c r="AX127" s="11"/>
      <c r="AY127" s="12"/>
      <c r="AZ127" s="12"/>
      <c r="BA127" s="12"/>
      <c r="BB127" s="12"/>
      <c r="BC127" s="12"/>
      <c r="BD127" s="12"/>
      <c r="BE127" s="12"/>
      <c r="BF127" s="10"/>
      <c r="BH127" s="10"/>
    </row>
    <row r="128" spans="3:60" ht="15" x14ac:dyDescent="0.25">
      <c r="C128" s="27"/>
      <c r="D128" s="39"/>
      <c r="E128" s="30"/>
      <c r="F128" s="30"/>
      <c r="G128" s="30"/>
      <c r="H128" s="27">
        <v>117</v>
      </c>
      <c r="I128" s="39">
        <v>43676</v>
      </c>
      <c r="J128" s="30">
        <v>13.06151294708252</v>
      </c>
      <c r="K128" s="30">
        <v>14.64888858795166</v>
      </c>
      <c r="L128" s="30">
        <v>11.346111297607422</v>
      </c>
      <c r="N128" s="3">
        <v>117</v>
      </c>
      <c r="O128" s="9">
        <v>43676</v>
      </c>
      <c r="P128" s="10">
        <f t="shared" si="3"/>
        <v>13.06151294708252</v>
      </c>
      <c r="Q128" s="10">
        <f t="shared" si="4"/>
        <v>14.64888858795166</v>
      </c>
      <c r="R128" s="10">
        <f t="shared" si="5"/>
        <v>11.346111297607422</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61.081081081081081</v>
      </c>
      <c r="AT128" s="30">
        <v>10.073077201843262</v>
      </c>
      <c r="AU128" s="27">
        <v>113</v>
      </c>
      <c r="AV128" s="30">
        <v>61.081081081081081</v>
      </c>
      <c r="AW128" s="30">
        <v>11.442777633666992</v>
      </c>
      <c r="AX128" s="11"/>
      <c r="AY128" s="12"/>
      <c r="AZ128" s="12"/>
      <c r="BA128" s="12"/>
      <c r="BB128" s="12"/>
      <c r="BC128" s="12"/>
      <c r="BD128" s="12"/>
      <c r="BE128" s="12"/>
      <c r="BF128" s="10"/>
      <c r="BH128" s="10"/>
    </row>
    <row r="129" spans="3:60" ht="15" x14ac:dyDescent="0.25">
      <c r="C129" s="27"/>
      <c r="D129" s="39"/>
      <c r="E129" s="30"/>
      <c r="F129" s="30"/>
      <c r="G129" s="30"/>
      <c r="H129" s="27">
        <v>118</v>
      </c>
      <c r="I129" s="39">
        <v>43677</v>
      </c>
      <c r="J129" s="30">
        <v>12.972278594970703</v>
      </c>
      <c r="K129" s="30">
        <v>14.528888702392578</v>
      </c>
      <c r="L129" s="30">
        <v>11.199999809265137</v>
      </c>
      <c r="N129" s="3">
        <v>118</v>
      </c>
      <c r="O129" s="9">
        <v>43677</v>
      </c>
      <c r="P129" s="10">
        <f t="shared" si="3"/>
        <v>12.972278594970703</v>
      </c>
      <c r="Q129" s="10">
        <f t="shared" si="4"/>
        <v>14.528888702392578</v>
      </c>
      <c r="R129" s="10">
        <f t="shared" si="5"/>
        <v>11.199999809265137</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61.621621621621628</v>
      </c>
      <c r="AT129" s="30">
        <v>10.038140296936035</v>
      </c>
      <c r="AU129" s="27">
        <v>114</v>
      </c>
      <c r="AV129" s="30">
        <v>61.621621621621628</v>
      </c>
      <c r="AW129" s="30">
        <v>11.369999885559082</v>
      </c>
      <c r="AX129" s="11"/>
      <c r="AY129" s="12"/>
      <c r="AZ129" s="12"/>
      <c r="BA129" s="12"/>
      <c r="BB129" s="12"/>
      <c r="BC129" s="12"/>
      <c r="BD129" s="12"/>
      <c r="BE129" s="12"/>
      <c r="BF129" s="10"/>
      <c r="BH129" s="10"/>
    </row>
    <row r="130" spans="3:60" ht="15" x14ac:dyDescent="0.25">
      <c r="C130" s="27"/>
      <c r="D130" s="39"/>
      <c r="E130" s="30"/>
      <c r="F130" s="30"/>
      <c r="G130" s="30"/>
      <c r="H130" s="27">
        <v>119</v>
      </c>
      <c r="I130" s="39">
        <v>43678</v>
      </c>
      <c r="J130" s="30">
        <v>13.385408401489258</v>
      </c>
      <c r="K130" s="30">
        <v>14.912221908569336</v>
      </c>
      <c r="L130" s="30">
        <v>11.565000534057617</v>
      </c>
      <c r="N130" s="3">
        <v>119</v>
      </c>
      <c r="O130" s="9">
        <v>43678</v>
      </c>
      <c r="P130" s="10">
        <f t="shared" si="3"/>
        <v>13.385408401489258</v>
      </c>
      <c r="Q130" s="10">
        <f t="shared" si="4"/>
        <v>14.912221908569336</v>
      </c>
      <c r="R130" s="10">
        <f t="shared" si="5"/>
        <v>11.565000534057617</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62.162162162162161</v>
      </c>
      <c r="AT130" s="30">
        <v>10.004185676574707</v>
      </c>
      <c r="AU130" s="27">
        <v>115</v>
      </c>
      <c r="AV130" s="30">
        <v>62.162162162162161</v>
      </c>
      <c r="AW130" s="30">
        <v>11.297222137451172</v>
      </c>
      <c r="AX130" s="11"/>
      <c r="AY130" s="12"/>
      <c r="AZ130" s="12"/>
      <c r="BA130" s="12"/>
      <c r="BB130" s="12"/>
      <c r="BC130" s="12"/>
      <c r="BD130" s="12"/>
      <c r="BE130" s="12"/>
      <c r="BF130" s="10"/>
      <c r="BH130" s="10"/>
    </row>
    <row r="131" spans="3:60" ht="15" x14ac:dyDescent="0.25">
      <c r="C131" s="27"/>
      <c r="D131" s="39"/>
      <c r="E131" s="30"/>
      <c r="F131" s="30"/>
      <c r="G131" s="30"/>
      <c r="H131" s="27">
        <v>120</v>
      </c>
      <c r="I131" s="39">
        <v>43679</v>
      </c>
      <c r="J131" s="30">
        <v>14.013606071472168</v>
      </c>
      <c r="K131" s="30">
        <v>15.723889350891113</v>
      </c>
      <c r="L131" s="30">
        <v>12.533889770507813</v>
      </c>
      <c r="N131" s="3">
        <v>120</v>
      </c>
      <c r="O131" s="9">
        <v>43679</v>
      </c>
      <c r="P131" s="10">
        <f t="shared" si="3"/>
        <v>14.013606071472168</v>
      </c>
      <c r="Q131" s="10">
        <f t="shared" si="4"/>
        <v>15.723889350891113</v>
      </c>
      <c r="R131" s="10">
        <f t="shared" si="5"/>
        <v>12.533889770507813</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62.702702702702709</v>
      </c>
      <c r="AT131" s="30">
        <v>9.7667779922485352</v>
      </c>
      <c r="AU131" s="27">
        <v>116</v>
      </c>
      <c r="AV131" s="30">
        <v>62.702702702702709</v>
      </c>
      <c r="AW131" s="30">
        <v>11.247776985168457</v>
      </c>
      <c r="AX131" s="11"/>
      <c r="AY131" s="12"/>
      <c r="AZ131" s="12"/>
      <c r="BA131" s="12"/>
      <c r="BB131" s="12"/>
      <c r="BC131" s="12"/>
      <c r="BD131" s="12"/>
      <c r="BE131" s="12"/>
      <c r="BF131" s="10"/>
      <c r="BH131" s="10"/>
    </row>
    <row r="132" spans="3:60" ht="15" x14ac:dyDescent="0.25">
      <c r="C132" s="27"/>
      <c r="D132" s="39"/>
      <c r="E132" s="30"/>
      <c r="F132" s="30"/>
      <c r="G132" s="30"/>
      <c r="H132" s="27">
        <v>121</v>
      </c>
      <c r="I132" s="39">
        <v>43680</v>
      </c>
      <c r="J132" s="30">
        <v>13.876358032226563</v>
      </c>
      <c r="K132" s="30">
        <v>14.912221908569336</v>
      </c>
      <c r="L132" s="30">
        <v>12.677777290344238</v>
      </c>
      <c r="N132" s="3">
        <v>121</v>
      </c>
      <c r="O132" s="9">
        <v>43680</v>
      </c>
      <c r="P132" s="10">
        <f t="shared" si="3"/>
        <v>13.876358032226563</v>
      </c>
      <c r="Q132" s="10">
        <f t="shared" si="4"/>
        <v>14.912221908569336</v>
      </c>
      <c r="R132" s="10">
        <f t="shared" si="5"/>
        <v>12.677777290344238</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63.243243243243242</v>
      </c>
      <c r="AT132" s="30">
        <v>9.6396617889404297</v>
      </c>
      <c r="AU132" s="27">
        <v>117</v>
      </c>
      <c r="AV132" s="30">
        <v>63.243243243243242</v>
      </c>
      <c r="AW132" s="30">
        <v>11.199999809265137</v>
      </c>
      <c r="AX132" s="11"/>
      <c r="AY132" s="12"/>
      <c r="AZ132" s="12"/>
      <c r="BA132" s="12"/>
      <c r="BB132" s="12"/>
      <c r="BC132" s="12"/>
      <c r="BD132" s="12"/>
      <c r="BE132" s="12"/>
      <c r="BF132" s="10"/>
      <c r="BH132" s="10"/>
    </row>
    <row r="133" spans="3:60" ht="15" x14ac:dyDescent="0.25">
      <c r="C133" s="27"/>
      <c r="D133" s="39"/>
      <c r="E133" s="30"/>
      <c r="F133" s="30"/>
      <c r="G133" s="30"/>
      <c r="H133" s="27">
        <v>122</v>
      </c>
      <c r="I133" s="39">
        <v>43681</v>
      </c>
      <c r="J133" s="30">
        <v>14.060090065002441</v>
      </c>
      <c r="K133" s="30">
        <v>15.508889198303223</v>
      </c>
      <c r="L133" s="30">
        <v>12.484999656677246</v>
      </c>
      <c r="N133" s="3">
        <v>122</v>
      </c>
      <c r="O133" s="9">
        <v>43681</v>
      </c>
      <c r="P133" s="10">
        <f t="shared" si="3"/>
        <v>14.060090065002441</v>
      </c>
      <c r="Q133" s="10">
        <f t="shared" si="4"/>
        <v>15.508889198303223</v>
      </c>
      <c r="R133" s="10">
        <f t="shared" si="5"/>
        <v>12.484999656677246</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63.78378378378379</v>
      </c>
      <c r="AT133" s="30">
        <v>9.6258077621459961</v>
      </c>
      <c r="AU133" s="27">
        <v>118</v>
      </c>
      <c r="AV133" s="30">
        <v>63.78378378378379</v>
      </c>
      <c r="AW133" s="30">
        <v>11.17500114440918</v>
      </c>
      <c r="AX133" s="11"/>
      <c r="AY133" s="12"/>
      <c r="AZ133" s="12"/>
      <c r="BA133" s="12"/>
      <c r="BB133" s="12"/>
      <c r="BC133" s="12"/>
      <c r="BD133" s="12"/>
      <c r="BE133" s="12"/>
      <c r="BF133" s="10"/>
      <c r="BH133" s="10"/>
    </row>
    <row r="134" spans="3:60" ht="15" x14ac:dyDescent="0.25">
      <c r="C134" s="27"/>
      <c r="D134" s="39"/>
      <c r="E134" s="30"/>
      <c r="F134" s="30"/>
      <c r="G134" s="30"/>
      <c r="H134" s="27">
        <v>123</v>
      </c>
      <c r="I134" s="39">
        <v>43682</v>
      </c>
      <c r="J134" s="30">
        <v>14.137145042419434</v>
      </c>
      <c r="K134" s="30">
        <v>15.413887977600098</v>
      </c>
      <c r="L134" s="30">
        <v>12.630001068115234</v>
      </c>
      <c r="N134" s="3">
        <v>123</v>
      </c>
      <c r="O134" s="49">
        <v>43682</v>
      </c>
      <c r="P134" s="10">
        <f t="shared" si="3"/>
        <v>14.137145042419434</v>
      </c>
      <c r="Q134" s="10">
        <f t="shared" si="4"/>
        <v>15.413887977600098</v>
      </c>
      <c r="R134" s="10">
        <f t="shared" si="5"/>
        <v>12.630001068115234</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64.324324324324323</v>
      </c>
      <c r="AT134" s="30">
        <v>9.6042146682739258</v>
      </c>
      <c r="AU134" s="27">
        <v>119</v>
      </c>
      <c r="AV134" s="30">
        <v>64.324324324324323</v>
      </c>
      <c r="AW134" s="30">
        <v>11.151110649108887</v>
      </c>
      <c r="AX134" s="11"/>
      <c r="AY134" s="12"/>
      <c r="AZ134" s="12"/>
      <c r="BA134" s="12"/>
      <c r="BB134" s="12"/>
      <c r="BC134" s="12"/>
      <c r="BD134" s="12"/>
      <c r="BE134" s="12"/>
      <c r="BF134" s="10"/>
      <c r="BH134" s="10"/>
    </row>
    <row r="135" spans="3:60" ht="15" x14ac:dyDescent="0.25">
      <c r="C135" s="27"/>
      <c r="D135" s="39"/>
      <c r="E135" s="30"/>
      <c r="F135" s="30"/>
      <c r="G135" s="30"/>
      <c r="H135" s="27">
        <v>124</v>
      </c>
      <c r="I135" s="39">
        <v>43683</v>
      </c>
      <c r="J135" s="30">
        <v>15.014514923095703</v>
      </c>
      <c r="K135" s="30">
        <v>16.892221450805664</v>
      </c>
      <c r="L135" s="30">
        <v>13.352777481079102</v>
      </c>
      <c r="N135" s="3">
        <v>124</v>
      </c>
      <c r="O135" s="9">
        <v>43683</v>
      </c>
      <c r="P135" s="10">
        <f t="shared" si="3"/>
        <v>15.014514923095703</v>
      </c>
      <c r="Q135" s="10">
        <f t="shared" si="4"/>
        <v>16.892221450805664</v>
      </c>
      <c r="R135" s="10">
        <f t="shared" si="5"/>
        <v>13.352777481079102</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64.86486486486487</v>
      </c>
      <c r="AT135" s="30">
        <v>9.453913688659668</v>
      </c>
      <c r="AU135" s="27">
        <v>120</v>
      </c>
      <c r="AV135" s="30">
        <v>64.86486486486487</v>
      </c>
      <c r="AW135" s="30">
        <v>11.127222061157227</v>
      </c>
      <c r="AX135" s="11"/>
      <c r="AY135" s="12"/>
      <c r="AZ135" s="12"/>
      <c r="BA135" s="12"/>
      <c r="BB135" s="12"/>
      <c r="BC135" s="12"/>
      <c r="BD135" s="12"/>
      <c r="BE135" s="12"/>
      <c r="BF135" s="10"/>
      <c r="BH135" s="10"/>
    </row>
    <row r="136" spans="3:60" ht="15" x14ac:dyDescent="0.25">
      <c r="C136" s="27"/>
      <c r="D136" s="39"/>
      <c r="E136" s="30"/>
      <c r="F136" s="30"/>
      <c r="G136" s="30"/>
      <c r="H136" s="27">
        <v>125</v>
      </c>
      <c r="I136" s="39">
        <v>43684</v>
      </c>
      <c r="J136" s="30">
        <v>15.949609756469727</v>
      </c>
      <c r="K136" s="30">
        <v>17.533889770507813</v>
      </c>
      <c r="L136" s="30">
        <v>14.361110687255859</v>
      </c>
      <c r="N136" s="3">
        <v>125</v>
      </c>
      <c r="O136" s="9">
        <v>43684</v>
      </c>
      <c r="P136" s="10">
        <f t="shared" si="3"/>
        <v>15.949609756469727</v>
      </c>
      <c r="Q136" s="10">
        <f t="shared" si="4"/>
        <v>17.533889770507813</v>
      </c>
      <c r="R136" s="10">
        <f t="shared" si="5"/>
        <v>14.361110687255859</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65.405405405405403</v>
      </c>
      <c r="AT136" s="30">
        <v>9.4127950668334961</v>
      </c>
      <c r="AU136" s="27">
        <v>121</v>
      </c>
      <c r="AV136" s="30">
        <v>65.405405405405403</v>
      </c>
      <c r="AW136" s="30">
        <v>11.028889656066895</v>
      </c>
      <c r="AX136" s="11"/>
      <c r="AY136" s="12"/>
      <c r="AZ136" s="12"/>
      <c r="BA136" s="12"/>
      <c r="BB136" s="12"/>
      <c r="BC136" s="12"/>
      <c r="BD136" s="12"/>
      <c r="BE136" s="12"/>
      <c r="BF136" s="10"/>
      <c r="BH136" s="10"/>
    </row>
    <row r="137" spans="3:60" ht="15" x14ac:dyDescent="0.25">
      <c r="C137" s="27"/>
      <c r="D137" s="39"/>
      <c r="E137" s="30"/>
      <c r="F137" s="30"/>
      <c r="G137" s="30"/>
      <c r="H137" s="27">
        <v>126</v>
      </c>
      <c r="I137" s="39">
        <v>43685</v>
      </c>
      <c r="J137" s="30">
        <v>16.195121765136719</v>
      </c>
      <c r="K137" s="30">
        <v>17.818887710571289</v>
      </c>
      <c r="L137" s="30">
        <v>14.361110687255859</v>
      </c>
      <c r="N137" s="3">
        <v>126</v>
      </c>
      <c r="O137" s="9">
        <v>43685</v>
      </c>
      <c r="P137" s="10">
        <f t="shared" si="3"/>
        <v>16.195121765136719</v>
      </c>
      <c r="Q137" s="10">
        <f t="shared" si="4"/>
        <v>17.818887710571289</v>
      </c>
      <c r="R137" s="10">
        <f t="shared" si="5"/>
        <v>14.361110687255859</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65.945945945945951</v>
      </c>
      <c r="AT137" s="30">
        <v>9.3763771057128906</v>
      </c>
      <c r="AU137" s="27">
        <v>122</v>
      </c>
      <c r="AV137" s="30">
        <v>65.945945945945951</v>
      </c>
      <c r="AW137" s="30">
        <v>10.979999542236328</v>
      </c>
      <c r="AX137" s="11"/>
      <c r="AY137" s="12"/>
      <c r="AZ137" s="12"/>
      <c r="BA137" s="12"/>
      <c r="BB137" s="12"/>
      <c r="BC137" s="12"/>
      <c r="BD137" s="12"/>
      <c r="BE137" s="12"/>
      <c r="BF137" s="10"/>
      <c r="BH137" s="10"/>
    </row>
    <row r="138" spans="3:60" ht="15" x14ac:dyDescent="0.25">
      <c r="C138" s="27"/>
      <c r="D138" s="39"/>
      <c r="E138" s="30"/>
      <c r="F138" s="30"/>
      <c r="G138" s="30"/>
      <c r="H138" s="27">
        <v>127</v>
      </c>
      <c r="I138" s="39">
        <v>43686</v>
      </c>
      <c r="J138" s="30">
        <v>16.221691131591797</v>
      </c>
      <c r="K138" s="30">
        <v>17.152778625488281</v>
      </c>
      <c r="L138" s="30">
        <v>15.293888092041016</v>
      </c>
      <c r="N138" s="3">
        <v>127</v>
      </c>
      <c r="O138" s="9">
        <v>43686</v>
      </c>
      <c r="P138" s="10">
        <f t="shared" si="3"/>
        <v>16.221691131591797</v>
      </c>
      <c r="Q138" s="10">
        <f t="shared" si="4"/>
        <v>17.152778625488281</v>
      </c>
      <c r="R138" s="10">
        <f t="shared" si="5"/>
        <v>15.293888092041016</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66.486486486486484</v>
      </c>
      <c r="AT138" s="30">
        <v>9.3100509643554688</v>
      </c>
      <c r="AU138" s="27">
        <v>123</v>
      </c>
      <c r="AV138" s="30">
        <v>66.486486486486484</v>
      </c>
      <c r="AW138" s="30">
        <v>10.907221794128418</v>
      </c>
      <c r="AX138" s="11"/>
      <c r="AY138" s="12"/>
      <c r="AZ138" s="12"/>
      <c r="BA138" s="12"/>
      <c r="BB138" s="12"/>
      <c r="BC138" s="12"/>
      <c r="BD138" s="12"/>
      <c r="BE138" s="12"/>
      <c r="BF138" s="10"/>
      <c r="BH138" s="10"/>
    </row>
    <row r="139" spans="3:60" ht="15" x14ac:dyDescent="0.25">
      <c r="C139" s="27"/>
      <c r="D139" s="39"/>
      <c r="E139" s="30"/>
      <c r="F139" s="30"/>
      <c r="G139" s="30"/>
      <c r="H139" s="27">
        <v>128</v>
      </c>
      <c r="I139" s="39">
        <v>43687</v>
      </c>
      <c r="J139" s="30">
        <v>15.083456993103027</v>
      </c>
      <c r="K139" s="30">
        <v>16.177221298217773</v>
      </c>
      <c r="L139" s="30">
        <v>14.122220993041992</v>
      </c>
      <c r="N139" s="3">
        <v>128</v>
      </c>
      <c r="O139" s="9">
        <v>43687</v>
      </c>
      <c r="P139" s="10">
        <f t="shared" si="3"/>
        <v>15.083456993103027</v>
      </c>
      <c r="Q139" s="10">
        <f t="shared" si="4"/>
        <v>16.177221298217773</v>
      </c>
      <c r="R139" s="10">
        <f t="shared" si="5"/>
        <v>14.122220993041992</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67.027027027027032</v>
      </c>
      <c r="AT139" s="30">
        <v>9.2919769287109375</v>
      </c>
      <c r="AU139" s="27">
        <v>124</v>
      </c>
      <c r="AV139" s="30">
        <v>67.027027027027032</v>
      </c>
      <c r="AW139" s="30">
        <v>10.857776641845703</v>
      </c>
      <c r="AX139" s="11"/>
      <c r="AY139" s="12"/>
      <c r="AZ139" s="12"/>
      <c r="BA139" s="12"/>
      <c r="BB139" s="12"/>
      <c r="BC139" s="12"/>
      <c r="BD139" s="12"/>
      <c r="BE139" s="12"/>
      <c r="BF139" s="10"/>
      <c r="BH139" s="10"/>
    </row>
    <row r="140" spans="3:60" ht="15" x14ac:dyDescent="0.25">
      <c r="C140" s="27"/>
      <c r="D140" s="39"/>
      <c r="E140" s="30"/>
      <c r="F140" s="30"/>
      <c r="G140" s="30"/>
      <c r="H140" s="27">
        <v>129</v>
      </c>
      <c r="I140" s="39">
        <v>43688</v>
      </c>
      <c r="J140" s="30">
        <v>13.840819358825684</v>
      </c>
      <c r="K140" s="30">
        <v>14.601112365722656</v>
      </c>
      <c r="L140" s="30">
        <v>12.774999618530273</v>
      </c>
      <c r="N140" s="3">
        <v>129</v>
      </c>
      <c r="O140" s="9">
        <v>43688</v>
      </c>
      <c r="P140" s="10">
        <f t="shared" si="3"/>
        <v>13.840819358825684</v>
      </c>
      <c r="Q140" s="10">
        <f t="shared" si="4"/>
        <v>14.601112365722656</v>
      </c>
      <c r="R140" s="10">
        <f t="shared" si="5"/>
        <v>12.774999618530273</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67.567567567567565</v>
      </c>
      <c r="AT140" s="30">
        <v>9.2758455276489258</v>
      </c>
      <c r="AU140" s="27">
        <v>125</v>
      </c>
      <c r="AV140" s="30">
        <v>67.567567567567565</v>
      </c>
      <c r="AW140" s="30">
        <v>10.833889007568359</v>
      </c>
      <c r="AX140" s="11"/>
      <c r="AY140" s="12"/>
      <c r="AZ140" s="12"/>
      <c r="BA140" s="12"/>
      <c r="BB140" s="12"/>
      <c r="BC140" s="12"/>
      <c r="BD140" s="12"/>
      <c r="BE140" s="12"/>
      <c r="BF140" s="10"/>
      <c r="BH140" s="10"/>
    </row>
    <row r="141" spans="3:60" ht="15" x14ac:dyDescent="0.25">
      <c r="C141" s="27"/>
      <c r="D141" s="39"/>
      <c r="E141" s="30"/>
      <c r="F141" s="30"/>
      <c r="G141" s="30"/>
      <c r="H141" s="27">
        <v>130</v>
      </c>
      <c r="I141" s="39">
        <v>43689</v>
      </c>
      <c r="J141" s="30">
        <v>12.750271797180176</v>
      </c>
      <c r="K141" s="30">
        <v>13.617778778076172</v>
      </c>
      <c r="L141" s="30">
        <v>11.662222862243652</v>
      </c>
      <c r="N141" s="3">
        <v>130</v>
      </c>
      <c r="O141" s="9">
        <v>43689</v>
      </c>
      <c r="P141" s="10">
        <f t="shared" ref="P141:P198" si="6">+J141</f>
        <v>12.750271797180176</v>
      </c>
      <c r="Q141" s="10">
        <f t="shared" ref="Q141:Q198" si="7">+K141</f>
        <v>13.617778778076172</v>
      </c>
      <c r="R141" s="10">
        <f t="shared" ref="R141:R198" si="8">+L141</f>
        <v>11.662222862243652</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68.108108108108112</v>
      </c>
      <c r="AT141" s="30">
        <v>9.0311203002929688</v>
      </c>
      <c r="AU141" s="27">
        <v>126</v>
      </c>
      <c r="AV141" s="30">
        <v>68.108108108108112</v>
      </c>
      <c r="AW141" s="30">
        <v>10.662777900695801</v>
      </c>
      <c r="AX141" s="11"/>
      <c r="AY141" s="12"/>
      <c r="AZ141" s="12"/>
      <c r="BA141" s="12"/>
      <c r="BB141" s="12"/>
      <c r="BC141" s="12"/>
      <c r="BD141" s="12"/>
      <c r="BE141" s="12"/>
      <c r="BF141" s="10"/>
      <c r="BH141" s="10"/>
    </row>
    <row r="142" spans="3:60" ht="15" x14ac:dyDescent="0.25">
      <c r="C142" s="27"/>
      <c r="D142" s="39"/>
      <c r="E142" s="30"/>
      <c r="F142" s="30"/>
      <c r="G142" s="30"/>
      <c r="H142" s="27">
        <v>131</v>
      </c>
      <c r="I142" s="39">
        <v>43690</v>
      </c>
      <c r="J142" s="30">
        <v>12.932323455810547</v>
      </c>
      <c r="K142" s="30">
        <v>14.026111602783203</v>
      </c>
      <c r="L142" s="30">
        <v>11.588889122009277</v>
      </c>
      <c r="N142" s="3">
        <v>131</v>
      </c>
      <c r="O142" s="9">
        <v>43690</v>
      </c>
      <c r="P142" s="10">
        <f t="shared" si="6"/>
        <v>12.932323455810547</v>
      </c>
      <c r="Q142" s="10">
        <f t="shared" si="7"/>
        <v>14.026111602783203</v>
      </c>
      <c r="R142" s="10">
        <f t="shared" si="8"/>
        <v>11.588889122009277</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68.648648648648646</v>
      </c>
      <c r="AT142" s="30">
        <v>9.0219326019287109</v>
      </c>
      <c r="AU142" s="27">
        <v>127</v>
      </c>
      <c r="AV142" s="30">
        <v>68.648648648648646</v>
      </c>
      <c r="AW142" s="30">
        <v>10.541110992431641</v>
      </c>
      <c r="AX142" s="11"/>
      <c r="AY142" s="12"/>
      <c r="AZ142" s="12"/>
      <c r="BA142" s="12"/>
      <c r="BB142" s="12"/>
      <c r="BC142" s="12"/>
      <c r="BD142" s="12"/>
      <c r="BE142" s="12"/>
      <c r="BF142" s="10"/>
      <c r="BH142" s="10"/>
    </row>
    <row r="143" spans="3:60" ht="15" x14ac:dyDescent="0.25">
      <c r="C143" s="27"/>
      <c r="D143" s="39"/>
      <c r="E143" s="30"/>
      <c r="F143" s="30"/>
      <c r="G143" s="30"/>
      <c r="H143" s="27">
        <v>132</v>
      </c>
      <c r="I143" s="39">
        <v>43691</v>
      </c>
      <c r="J143" s="30">
        <v>13.346157073974609</v>
      </c>
      <c r="K143" s="30">
        <v>14.552777290344238</v>
      </c>
      <c r="L143" s="30">
        <v>11.856110572814941</v>
      </c>
      <c r="N143" s="3">
        <v>132</v>
      </c>
      <c r="O143" s="9">
        <v>43691</v>
      </c>
      <c r="P143" s="10">
        <f t="shared" si="6"/>
        <v>13.346157073974609</v>
      </c>
      <c r="Q143" s="10">
        <f t="shared" si="7"/>
        <v>14.552777290344238</v>
      </c>
      <c r="R143" s="10">
        <f t="shared" si="8"/>
        <v>11.856110572814941</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69.189189189189193</v>
      </c>
      <c r="AT143" s="30">
        <v>8.9814443588256836</v>
      </c>
      <c r="AU143" s="27">
        <v>128</v>
      </c>
      <c r="AV143" s="30">
        <v>69.189189189189193</v>
      </c>
      <c r="AW143" s="30">
        <v>10.516111373901367</v>
      </c>
      <c r="AX143" s="11"/>
      <c r="AY143" s="12"/>
      <c r="AZ143" s="12"/>
      <c r="BA143" s="12"/>
      <c r="BB143" s="12"/>
      <c r="BC143" s="12"/>
      <c r="BD143" s="12"/>
      <c r="BE143" s="12"/>
      <c r="BF143" s="10"/>
      <c r="BH143" s="10"/>
    </row>
    <row r="144" spans="3:60" ht="15" x14ac:dyDescent="0.25">
      <c r="C144" s="27"/>
      <c r="D144" s="39"/>
      <c r="E144" s="30"/>
      <c r="F144" s="30"/>
      <c r="G144" s="30"/>
      <c r="H144" s="27">
        <v>133</v>
      </c>
      <c r="I144" s="39">
        <v>43692</v>
      </c>
      <c r="J144" s="30">
        <v>13.924348831176758</v>
      </c>
      <c r="K144" s="30">
        <v>14.816110610961914</v>
      </c>
      <c r="L144" s="30">
        <v>12.871110916137695</v>
      </c>
      <c r="N144" s="3">
        <v>133</v>
      </c>
      <c r="O144" s="9">
        <v>43692</v>
      </c>
      <c r="P144" s="10">
        <f t="shared" si="6"/>
        <v>13.924348831176758</v>
      </c>
      <c r="Q144" s="10">
        <f t="shared" si="7"/>
        <v>14.816110610961914</v>
      </c>
      <c r="R144" s="10">
        <f t="shared" si="8"/>
        <v>12.871110916137695</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69.729729729729726</v>
      </c>
      <c r="AT144" s="30">
        <v>8.8583269119262695</v>
      </c>
      <c r="AU144" s="27">
        <v>129</v>
      </c>
      <c r="AV144" s="30">
        <v>69.729729729729726</v>
      </c>
      <c r="AW144" s="30">
        <v>10.393888473510742</v>
      </c>
      <c r="AX144" s="11"/>
      <c r="AY144" s="12"/>
      <c r="AZ144" s="12"/>
      <c r="BA144" s="12"/>
      <c r="BB144" s="12"/>
      <c r="BC144" s="12"/>
      <c r="BD144" s="12"/>
      <c r="BE144" s="12"/>
      <c r="BF144" s="10"/>
      <c r="BH144" s="10"/>
    </row>
    <row r="145" spans="3:60" ht="15" x14ac:dyDescent="0.25">
      <c r="C145" s="27"/>
      <c r="D145" s="39"/>
      <c r="E145" s="30"/>
      <c r="F145" s="30"/>
      <c r="G145" s="30"/>
      <c r="H145" s="27">
        <v>134</v>
      </c>
      <c r="I145" s="39">
        <v>43693</v>
      </c>
      <c r="J145" s="30">
        <v>13.351523399353027</v>
      </c>
      <c r="K145" s="30">
        <v>14.193888664245605</v>
      </c>
      <c r="L145" s="30">
        <v>12.292222023010254</v>
      </c>
      <c r="N145" s="3">
        <v>134</v>
      </c>
      <c r="O145" s="9">
        <v>43693</v>
      </c>
      <c r="P145" s="10">
        <f t="shared" si="6"/>
        <v>13.351523399353027</v>
      </c>
      <c r="Q145" s="10">
        <f t="shared" si="7"/>
        <v>14.193888664245605</v>
      </c>
      <c r="R145" s="10">
        <f t="shared" si="8"/>
        <v>12.292222023010254</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70.270270270270274</v>
      </c>
      <c r="AT145" s="30">
        <v>8.6732902526855469</v>
      </c>
      <c r="AU145" s="27">
        <v>130</v>
      </c>
      <c r="AV145" s="30">
        <v>70.270270270270274</v>
      </c>
      <c r="AW145" s="30">
        <v>10.247221946716309</v>
      </c>
      <c r="AX145" s="11"/>
      <c r="AY145" s="12"/>
      <c r="AZ145" s="12"/>
      <c r="BA145" s="12"/>
      <c r="BB145" s="12"/>
      <c r="BC145" s="12"/>
      <c r="BD145" s="12"/>
      <c r="BE145" s="12"/>
      <c r="BF145" s="10"/>
      <c r="BH145" s="10"/>
    </row>
    <row r="146" spans="3:60" ht="15" x14ac:dyDescent="0.25">
      <c r="C146" s="27"/>
      <c r="D146" s="39"/>
      <c r="E146" s="30"/>
      <c r="F146" s="30"/>
      <c r="G146" s="30"/>
      <c r="H146" s="27">
        <v>135</v>
      </c>
      <c r="I146" s="39">
        <v>43694</v>
      </c>
      <c r="J146" s="30">
        <v>12.955707550048828</v>
      </c>
      <c r="K146" s="30">
        <v>13.930000305175781</v>
      </c>
      <c r="L146" s="30">
        <v>11.856110572814941</v>
      </c>
      <c r="N146" s="3">
        <v>135</v>
      </c>
      <c r="O146" s="9">
        <v>43694</v>
      </c>
      <c r="P146" s="10">
        <f t="shared" si="6"/>
        <v>12.955707550048828</v>
      </c>
      <c r="Q146" s="10">
        <f t="shared" si="7"/>
        <v>13.930000305175781</v>
      </c>
      <c r="R146" s="10">
        <f t="shared" si="8"/>
        <v>11.856110572814941</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70.810810810810807</v>
      </c>
      <c r="AT146" s="30">
        <v>8.6213235855102539</v>
      </c>
      <c r="AU146" s="27">
        <v>131</v>
      </c>
      <c r="AV146" s="30">
        <v>70.810810810810807</v>
      </c>
      <c r="AW146" s="30">
        <v>10.222223281860352</v>
      </c>
      <c r="AX146" s="11"/>
      <c r="AY146" s="12"/>
      <c r="AZ146" s="12"/>
      <c r="BA146" s="12"/>
      <c r="BB146" s="12"/>
      <c r="BC146" s="12"/>
      <c r="BD146" s="12"/>
      <c r="BE146" s="12"/>
      <c r="BF146" s="10"/>
      <c r="BH146" s="10"/>
    </row>
    <row r="147" spans="3:60" ht="15" x14ac:dyDescent="0.25">
      <c r="C147" s="27"/>
      <c r="D147" s="39"/>
      <c r="E147" s="30"/>
      <c r="F147" s="30"/>
      <c r="G147" s="30"/>
      <c r="H147" s="27">
        <v>136</v>
      </c>
      <c r="I147" s="39">
        <v>43695</v>
      </c>
      <c r="J147" s="30">
        <v>12.68560791015625</v>
      </c>
      <c r="K147" s="30">
        <v>13.85777759552002</v>
      </c>
      <c r="L147" s="30">
        <v>11.346111297607422</v>
      </c>
      <c r="N147" s="3">
        <v>136</v>
      </c>
      <c r="O147" s="9">
        <v>43695</v>
      </c>
      <c r="P147" s="10">
        <f t="shared" si="6"/>
        <v>12.68560791015625</v>
      </c>
      <c r="Q147" s="10">
        <f t="shared" si="7"/>
        <v>13.85777759552002</v>
      </c>
      <c r="R147" s="10">
        <f t="shared" si="8"/>
        <v>11.346111297607422</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71.351351351351354</v>
      </c>
      <c r="AT147" s="30">
        <v>8.5205802917480469</v>
      </c>
      <c r="AU147" s="27">
        <v>132</v>
      </c>
      <c r="AV147" s="30">
        <v>71.351351351351354</v>
      </c>
      <c r="AW147" s="30">
        <v>9.9772224426269531</v>
      </c>
      <c r="AX147" s="11"/>
      <c r="AY147" s="12"/>
      <c r="AZ147" s="12"/>
      <c r="BA147" s="12"/>
      <c r="BB147" s="12"/>
      <c r="BC147" s="12"/>
      <c r="BD147" s="12"/>
      <c r="BE147" s="12"/>
      <c r="BF147" s="10"/>
      <c r="BH147" s="10"/>
    </row>
    <row r="148" spans="3:60" ht="15" x14ac:dyDescent="0.25">
      <c r="C148" s="27"/>
      <c r="D148" s="39"/>
      <c r="E148" s="30"/>
      <c r="F148" s="30"/>
      <c r="G148" s="30"/>
      <c r="H148" s="27">
        <v>137</v>
      </c>
      <c r="I148" s="39">
        <v>43696</v>
      </c>
      <c r="J148" s="30">
        <v>12.810609817504883</v>
      </c>
      <c r="K148" s="30">
        <v>13.930000305175781</v>
      </c>
      <c r="L148" s="30">
        <v>11.539999961853027</v>
      </c>
      <c r="N148" s="3">
        <v>137</v>
      </c>
      <c r="O148" s="9">
        <v>43696</v>
      </c>
      <c r="P148" s="10">
        <f t="shared" si="6"/>
        <v>12.810609817504883</v>
      </c>
      <c r="Q148" s="10">
        <f t="shared" si="7"/>
        <v>13.930000305175781</v>
      </c>
      <c r="R148" s="10">
        <f t="shared" si="8"/>
        <v>11.539999961853027</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71.891891891891888</v>
      </c>
      <c r="AT148" s="30">
        <v>8.5155363082885742</v>
      </c>
      <c r="AU148" s="27">
        <v>133</v>
      </c>
      <c r="AV148" s="30">
        <v>71.891891891891888</v>
      </c>
      <c r="AW148" s="30">
        <v>9.9277772903442383</v>
      </c>
      <c r="AX148" s="11"/>
      <c r="AY148" s="12"/>
      <c r="AZ148" s="12"/>
      <c r="BA148" s="12"/>
      <c r="BB148" s="12"/>
      <c r="BC148" s="12"/>
      <c r="BD148" s="12"/>
      <c r="BE148" s="12"/>
      <c r="BF148" s="10"/>
      <c r="BH148" s="10"/>
    </row>
    <row r="149" spans="3:60" ht="15" x14ac:dyDescent="0.25">
      <c r="C149" s="27"/>
      <c r="D149" s="39"/>
      <c r="E149" s="30"/>
      <c r="F149" s="30"/>
      <c r="G149" s="30"/>
      <c r="H149" s="27">
        <v>138</v>
      </c>
      <c r="I149" s="39">
        <v>43697</v>
      </c>
      <c r="J149" s="30">
        <v>13.605429649353027</v>
      </c>
      <c r="K149" s="30">
        <v>15.031110763549805</v>
      </c>
      <c r="L149" s="30">
        <v>12.049999237060547</v>
      </c>
      <c r="N149" s="3">
        <v>138</v>
      </c>
      <c r="O149" s="9">
        <v>43697</v>
      </c>
      <c r="P149" s="10">
        <f t="shared" si="6"/>
        <v>13.605429649353027</v>
      </c>
      <c r="Q149" s="10">
        <f t="shared" si="7"/>
        <v>15.031110763549805</v>
      </c>
      <c r="R149" s="10">
        <f t="shared" si="8"/>
        <v>12.049999237060547</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72.432432432432435</v>
      </c>
      <c r="AT149" s="30">
        <v>8.509760856628418</v>
      </c>
      <c r="AU149" s="27">
        <v>134</v>
      </c>
      <c r="AV149" s="30">
        <v>72.432432432432435</v>
      </c>
      <c r="AW149" s="30">
        <v>9.9277772903442383</v>
      </c>
      <c r="AX149" s="11"/>
      <c r="AY149" s="12"/>
      <c r="AZ149" s="12"/>
      <c r="BA149" s="12"/>
      <c r="BB149" s="12"/>
      <c r="BC149" s="12"/>
      <c r="BD149" s="12"/>
      <c r="BE149" s="12"/>
      <c r="BF149" s="10"/>
      <c r="BH149" s="10"/>
    </row>
    <row r="150" spans="3:60" ht="15" x14ac:dyDescent="0.25">
      <c r="C150" s="27"/>
      <c r="D150" s="39"/>
      <c r="E150" s="30"/>
      <c r="F150" s="30"/>
      <c r="G150" s="30"/>
      <c r="H150" s="27">
        <v>139</v>
      </c>
      <c r="I150" s="39">
        <v>43698</v>
      </c>
      <c r="J150" s="30">
        <v>14.26315975189209</v>
      </c>
      <c r="K150" s="30">
        <v>15.413887977600098</v>
      </c>
      <c r="L150" s="30">
        <v>13.208889007568359</v>
      </c>
      <c r="N150" s="3">
        <v>139</v>
      </c>
      <c r="O150" s="9">
        <v>43698</v>
      </c>
      <c r="P150" s="10">
        <f t="shared" si="6"/>
        <v>14.26315975189209</v>
      </c>
      <c r="Q150" s="10">
        <f t="shared" si="7"/>
        <v>15.413887977600098</v>
      </c>
      <c r="R150" s="10">
        <f t="shared" si="8"/>
        <v>13.208889007568359</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72.972972972972968</v>
      </c>
      <c r="AT150" s="30">
        <v>8.4140567779541016</v>
      </c>
      <c r="AU150" s="27">
        <v>135</v>
      </c>
      <c r="AV150" s="30">
        <v>72.972972972972968</v>
      </c>
      <c r="AW150" s="30">
        <v>9.9027786254882813</v>
      </c>
      <c r="AX150" s="11"/>
      <c r="AY150" s="12"/>
      <c r="AZ150" s="12"/>
      <c r="BA150" s="12"/>
      <c r="BB150" s="12"/>
      <c r="BC150" s="12"/>
      <c r="BD150" s="12"/>
      <c r="BE150" s="12"/>
      <c r="BF150" s="10"/>
      <c r="BH150" s="10"/>
    </row>
    <row r="151" spans="3:60" ht="15" x14ac:dyDescent="0.25">
      <c r="C151" s="27"/>
      <c r="D151" s="39"/>
      <c r="E151" s="30"/>
      <c r="F151" s="30"/>
      <c r="G151" s="30"/>
      <c r="H151" s="27">
        <v>140</v>
      </c>
      <c r="I151" s="39">
        <v>43699</v>
      </c>
      <c r="J151" s="30">
        <v>14.107354164123535</v>
      </c>
      <c r="K151" s="30">
        <v>14.960000991821289</v>
      </c>
      <c r="L151" s="30">
        <v>13.185001373291016</v>
      </c>
      <c r="N151" s="3">
        <v>140</v>
      </c>
      <c r="O151" s="9">
        <v>43699</v>
      </c>
      <c r="P151" s="10">
        <f t="shared" si="6"/>
        <v>14.107354164123535</v>
      </c>
      <c r="Q151" s="10">
        <f t="shared" si="7"/>
        <v>14.960000991821289</v>
      </c>
      <c r="R151" s="10">
        <f t="shared" si="8"/>
        <v>13.185001373291016</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73.513513513513516</v>
      </c>
      <c r="AT151" s="30">
        <v>8.3888664245605469</v>
      </c>
      <c r="AU151" s="27">
        <v>136</v>
      </c>
      <c r="AV151" s="30">
        <v>73.513513513513516</v>
      </c>
      <c r="AW151" s="30">
        <v>9.7799997329711914</v>
      </c>
      <c r="AX151" s="11"/>
      <c r="AY151" s="12"/>
      <c r="AZ151" s="12"/>
      <c r="BA151" s="12"/>
      <c r="BB151" s="12"/>
      <c r="BC151" s="12"/>
      <c r="BD151" s="12"/>
      <c r="BE151" s="12"/>
      <c r="BF151" s="10"/>
      <c r="BH151" s="10"/>
    </row>
    <row r="152" spans="3:60" ht="15" x14ac:dyDescent="0.25">
      <c r="C152" s="27"/>
      <c r="D152" s="39"/>
      <c r="E152" s="30"/>
      <c r="F152" s="30"/>
      <c r="G152" s="30"/>
      <c r="H152" s="27">
        <v>141</v>
      </c>
      <c r="I152" s="39">
        <v>43700</v>
      </c>
      <c r="J152" s="30">
        <v>13.651163101196289</v>
      </c>
      <c r="K152" s="30">
        <v>14.863889694213867</v>
      </c>
      <c r="L152" s="30">
        <v>12.340001106262207</v>
      </c>
      <c r="N152" s="3">
        <v>141</v>
      </c>
      <c r="O152" s="9">
        <v>43700</v>
      </c>
      <c r="P152" s="10">
        <f t="shared" si="6"/>
        <v>13.651163101196289</v>
      </c>
      <c r="Q152" s="10">
        <f t="shared" si="7"/>
        <v>14.863889694213867</v>
      </c>
      <c r="R152" s="10">
        <f t="shared" si="8"/>
        <v>12.340001106262207</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74.054054054054049</v>
      </c>
      <c r="AT152" s="30">
        <v>8.2297477722167969</v>
      </c>
      <c r="AU152" s="27">
        <v>137</v>
      </c>
      <c r="AV152" s="30">
        <v>74.054054054054049</v>
      </c>
      <c r="AW152" s="30">
        <v>9.7311105728149414</v>
      </c>
      <c r="AX152" s="11"/>
      <c r="AY152" s="12"/>
      <c r="AZ152" s="12"/>
      <c r="BA152" s="12"/>
      <c r="BB152" s="12"/>
      <c r="BC152" s="12"/>
      <c r="BD152" s="12"/>
      <c r="BE152" s="12"/>
      <c r="BF152" s="10"/>
      <c r="BH152" s="10"/>
    </row>
    <row r="153" spans="3:60" ht="15" x14ac:dyDescent="0.25">
      <c r="C153" s="27"/>
      <c r="D153" s="39"/>
      <c r="E153" s="30"/>
      <c r="F153" s="30"/>
      <c r="G153" s="30"/>
      <c r="H153" s="27">
        <v>142</v>
      </c>
      <c r="I153" s="39">
        <v>43701</v>
      </c>
      <c r="J153" s="30">
        <v>14.06151008605957</v>
      </c>
      <c r="K153" s="30">
        <v>15.174999237060547</v>
      </c>
      <c r="L153" s="30">
        <v>13.087777137756348</v>
      </c>
      <c r="N153" s="3">
        <v>142</v>
      </c>
      <c r="O153" s="9">
        <v>43701</v>
      </c>
      <c r="P153" s="10">
        <f t="shared" si="6"/>
        <v>14.06151008605957</v>
      </c>
      <c r="Q153" s="10">
        <f t="shared" si="7"/>
        <v>15.174999237060547</v>
      </c>
      <c r="R153" s="10">
        <f t="shared" si="8"/>
        <v>13.087777137756348</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74.594594594594597</v>
      </c>
      <c r="AT153" s="30">
        <v>7.8869056701660156</v>
      </c>
      <c r="AU153" s="27">
        <v>138</v>
      </c>
      <c r="AV153" s="30">
        <v>74.594594594594597</v>
      </c>
      <c r="AW153" s="30">
        <v>9.5827779769897461</v>
      </c>
      <c r="AX153" s="11"/>
      <c r="AY153" s="12"/>
      <c r="AZ153" s="12"/>
      <c r="BA153" s="12"/>
      <c r="BB153" s="12"/>
      <c r="BC153" s="12"/>
      <c r="BD153" s="12"/>
      <c r="BE153" s="12"/>
      <c r="BF153" s="10"/>
      <c r="BH153" s="10"/>
    </row>
    <row r="154" spans="3:60" ht="15" x14ac:dyDescent="0.25">
      <c r="C154" s="27"/>
      <c r="D154" s="39"/>
      <c r="E154" s="30"/>
      <c r="F154" s="30"/>
      <c r="G154" s="30"/>
      <c r="H154" s="27">
        <v>143</v>
      </c>
      <c r="I154" s="39">
        <v>43702</v>
      </c>
      <c r="J154" s="30">
        <v>12.742956161499023</v>
      </c>
      <c r="K154" s="30">
        <v>13.37722110748291</v>
      </c>
      <c r="L154" s="30">
        <v>12.00111198425293</v>
      </c>
      <c r="N154" s="3">
        <v>143</v>
      </c>
      <c r="O154" s="9">
        <v>43702</v>
      </c>
      <c r="P154" s="10">
        <f t="shared" si="6"/>
        <v>12.742956161499023</v>
      </c>
      <c r="Q154" s="10">
        <f t="shared" si="7"/>
        <v>13.37722110748291</v>
      </c>
      <c r="R154" s="10">
        <f t="shared" si="8"/>
        <v>12.00111198425293</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75.13513513513513</v>
      </c>
      <c r="AT154" s="30">
        <v>7.8498311042785645</v>
      </c>
      <c r="AU154" s="27">
        <v>139</v>
      </c>
      <c r="AV154" s="30">
        <v>75.13513513513513</v>
      </c>
      <c r="AW154" s="30">
        <v>9.5338888168334961</v>
      </c>
      <c r="AX154" s="11"/>
      <c r="AY154" s="12"/>
      <c r="AZ154" s="12"/>
      <c r="BA154" s="12"/>
      <c r="BB154" s="12"/>
      <c r="BC154" s="12"/>
      <c r="BD154" s="12"/>
      <c r="BE154" s="12"/>
      <c r="BF154" s="10"/>
      <c r="BH154" s="10"/>
    </row>
    <row r="155" spans="3:60" ht="15" x14ac:dyDescent="0.25">
      <c r="C155" s="27"/>
      <c r="D155" s="39"/>
      <c r="E155" s="30"/>
      <c r="F155" s="30"/>
      <c r="G155" s="30"/>
      <c r="H155" s="27">
        <v>144</v>
      </c>
      <c r="I155" s="39">
        <v>43703</v>
      </c>
      <c r="J155" s="30">
        <v>11.713413238525391</v>
      </c>
      <c r="K155" s="30">
        <v>12.461111068725586</v>
      </c>
      <c r="L155" s="30">
        <v>10.857776641845703</v>
      </c>
      <c r="N155" s="3">
        <v>144</v>
      </c>
      <c r="O155" s="9">
        <v>43703</v>
      </c>
      <c r="P155" s="10">
        <f t="shared" si="6"/>
        <v>11.713413238525391</v>
      </c>
      <c r="Q155" s="10">
        <f t="shared" si="7"/>
        <v>12.461111068725586</v>
      </c>
      <c r="R155" s="10">
        <f t="shared" si="8"/>
        <v>10.857776641845703</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75.675675675675677</v>
      </c>
      <c r="AT155" s="30">
        <v>7.8207249641418457</v>
      </c>
      <c r="AU155" s="27">
        <v>140</v>
      </c>
      <c r="AV155" s="30">
        <v>75.675675675675677</v>
      </c>
      <c r="AW155" s="30">
        <v>9.1877765655517578</v>
      </c>
      <c r="AX155" s="11"/>
      <c r="AY155" s="12"/>
      <c r="AZ155" s="12"/>
      <c r="BA155" s="12"/>
      <c r="BB155" s="12"/>
      <c r="BC155" s="12"/>
      <c r="BD155" s="12"/>
      <c r="BE155" s="12"/>
      <c r="BF155" s="10"/>
      <c r="BH155" s="10"/>
    </row>
    <row r="156" spans="3:60" ht="15" x14ac:dyDescent="0.25">
      <c r="C156" s="27"/>
      <c r="D156" s="39"/>
      <c r="E156" s="30"/>
      <c r="F156" s="30"/>
      <c r="G156" s="30"/>
      <c r="H156" s="27">
        <v>145</v>
      </c>
      <c r="I156" s="39">
        <v>43704</v>
      </c>
      <c r="J156" s="30">
        <v>11.394356727600098</v>
      </c>
      <c r="K156" s="30">
        <v>12.461111068725586</v>
      </c>
      <c r="L156" s="30">
        <v>10.172778129577637</v>
      </c>
      <c r="N156" s="3">
        <v>145</v>
      </c>
      <c r="O156" s="9">
        <v>43704</v>
      </c>
      <c r="P156" s="10">
        <f t="shared" si="6"/>
        <v>11.394356727600098</v>
      </c>
      <c r="Q156" s="10">
        <f t="shared" si="7"/>
        <v>12.461111068725586</v>
      </c>
      <c r="R156" s="10">
        <f t="shared" si="8"/>
        <v>10.172778129577637</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76.21621621621621</v>
      </c>
      <c r="AT156" s="30">
        <v>7.6546840667724609</v>
      </c>
      <c r="AU156" s="27">
        <v>141</v>
      </c>
      <c r="AV156" s="30">
        <v>76.21621621621621</v>
      </c>
      <c r="AW156" s="30">
        <v>9.0638885498046875</v>
      </c>
      <c r="AX156" s="11"/>
      <c r="AY156" s="12"/>
      <c r="AZ156" s="12"/>
      <c r="BA156" s="12"/>
      <c r="BB156" s="12"/>
      <c r="BC156" s="12"/>
      <c r="BD156" s="12"/>
      <c r="BE156" s="12"/>
      <c r="BF156" s="10"/>
      <c r="BH156" s="10"/>
    </row>
    <row r="157" spans="3:60" ht="15" x14ac:dyDescent="0.25">
      <c r="C157" s="27"/>
      <c r="D157" s="39"/>
      <c r="E157" s="30"/>
      <c r="F157" s="30"/>
      <c r="G157" s="30"/>
      <c r="H157" s="27">
        <v>146</v>
      </c>
      <c r="I157" s="39">
        <v>43705</v>
      </c>
      <c r="J157" s="30">
        <v>12.231682777404785</v>
      </c>
      <c r="K157" s="30">
        <v>13.546111106872559</v>
      </c>
      <c r="L157" s="30">
        <v>10.833889007568359</v>
      </c>
      <c r="N157" s="3">
        <v>146</v>
      </c>
      <c r="O157" s="9">
        <v>43705</v>
      </c>
      <c r="P157" s="10">
        <f t="shared" si="6"/>
        <v>12.231682777404785</v>
      </c>
      <c r="Q157" s="10">
        <f t="shared" si="7"/>
        <v>13.546111106872559</v>
      </c>
      <c r="R157" s="10">
        <f t="shared" si="8"/>
        <v>10.833889007568359</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76.756756756756758</v>
      </c>
      <c r="AT157" s="30">
        <v>7.5733246803283691</v>
      </c>
      <c r="AU157" s="27">
        <v>142</v>
      </c>
      <c r="AV157" s="30">
        <v>76.756756756756758</v>
      </c>
      <c r="AW157" s="30">
        <v>8.9411125183105469</v>
      </c>
      <c r="AX157" s="11"/>
      <c r="AY157" s="12"/>
      <c r="AZ157" s="12"/>
      <c r="BA157" s="12"/>
      <c r="BB157" s="12"/>
      <c r="BC157" s="12"/>
      <c r="BD157" s="12"/>
      <c r="BE157" s="12"/>
      <c r="BF157" s="10"/>
      <c r="BH157" s="10"/>
    </row>
    <row r="158" spans="3:60" ht="15" x14ac:dyDescent="0.25">
      <c r="C158" s="27"/>
      <c r="D158" s="39"/>
      <c r="E158" s="30"/>
      <c r="F158" s="30"/>
      <c r="G158" s="30"/>
      <c r="H158" s="27">
        <v>147</v>
      </c>
      <c r="I158" s="39">
        <v>43706</v>
      </c>
      <c r="J158" s="30">
        <v>13.365052223205566</v>
      </c>
      <c r="K158" s="30">
        <v>14.625</v>
      </c>
      <c r="L158" s="30">
        <v>11.856110572814941</v>
      </c>
      <c r="N158" s="3">
        <v>147</v>
      </c>
      <c r="O158" s="9">
        <v>43706</v>
      </c>
      <c r="P158" s="10">
        <f t="shared" si="6"/>
        <v>13.365052223205566</v>
      </c>
      <c r="Q158" s="10">
        <f t="shared" si="7"/>
        <v>14.625</v>
      </c>
      <c r="R158" s="10">
        <f t="shared" si="8"/>
        <v>11.856110572814941</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77.297297297297291</v>
      </c>
      <c r="AT158" s="30">
        <v>7.5195250511169434</v>
      </c>
      <c r="AU158" s="27">
        <v>143</v>
      </c>
      <c r="AV158" s="30">
        <v>77.297297297297291</v>
      </c>
      <c r="AW158" s="30">
        <v>8.8911123275756836</v>
      </c>
      <c r="AX158" s="11"/>
      <c r="AY158" s="12"/>
      <c r="AZ158" s="12"/>
      <c r="BA158" s="12"/>
      <c r="BB158" s="12"/>
      <c r="BC158" s="12"/>
      <c r="BD158" s="12"/>
      <c r="BE158" s="12"/>
      <c r="BF158" s="10"/>
      <c r="BH158" s="10"/>
    </row>
    <row r="159" spans="3:60" ht="15" x14ac:dyDescent="0.25">
      <c r="C159" s="27"/>
      <c r="D159" s="39"/>
      <c r="E159" s="30"/>
      <c r="F159" s="30"/>
      <c r="G159" s="30"/>
      <c r="H159" s="27">
        <v>148</v>
      </c>
      <c r="I159" s="39">
        <v>43707</v>
      </c>
      <c r="J159" s="30">
        <v>13.993517875671387</v>
      </c>
      <c r="K159" s="30">
        <v>15.102778434753418</v>
      </c>
      <c r="L159" s="30">
        <v>12.677777290344238</v>
      </c>
      <c r="N159" s="3">
        <v>148</v>
      </c>
      <c r="O159" s="9">
        <v>43707</v>
      </c>
      <c r="P159" s="10">
        <f t="shared" si="6"/>
        <v>13.993517875671387</v>
      </c>
      <c r="Q159" s="10">
        <f t="shared" si="7"/>
        <v>15.102778434753418</v>
      </c>
      <c r="R159" s="10">
        <f t="shared" si="8"/>
        <v>12.677777290344238</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77.837837837837839</v>
      </c>
      <c r="AT159" s="30">
        <v>7.3805704116821289</v>
      </c>
      <c r="AU159" s="27">
        <v>144</v>
      </c>
      <c r="AV159" s="30">
        <v>77.837837837837839</v>
      </c>
      <c r="AW159" s="30">
        <v>8.7672214508056641</v>
      </c>
      <c r="AX159" s="11"/>
      <c r="AY159" s="12"/>
      <c r="AZ159" s="12"/>
      <c r="BA159" s="12"/>
      <c r="BB159" s="12"/>
      <c r="BC159" s="12"/>
      <c r="BD159" s="12"/>
      <c r="BE159" s="12"/>
      <c r="BF159" s="10"/>
      <c r="BH159" s="10"/>
    </row>
    <row r="160" spans="3:60" ht="15" x14ac:dyDescent="0.25">
      <c r="C160" s="27"/>
      <c r="D160" s="39"/>
      <c r="E160" s="30"/>
      <c r="F160" s="30"/>
      <c r="G160" s="30"/>
      <c r="H160" s="27">
        <v>149</v>
      </c>
      <c r="I160" s="39">
        <v>43708</v>
      </c>
      <c r="J160" s="30">
        <v>14.557247161865234</v>
      </c>
      <c r="K160" s="30">
        <v>15.842777252197266</v>
      </c>
      <c r="L160" s="30">
        <v>13.305000305175781</v>
      </c>
      <c r="N160" s="3">
        <v>149</v>
      </c>
      <c r="O160" s="9">
        <v>43708</v>
      </c>
      <c r="P160" s="10">
        <f t="shared" si="6"/>
        <v>14.557247161865234</v>
      </c>
      <c r="Q160" s="10">
        <f t="shared" si="7"/>
        <v>15.842777252197266</v>
      </c>
      <c r="R160" s="10">
        <f t="shared" si="8"/>
        <v>13.305000305175781</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78.378378378378372</v>
      </c>
      <c r="AT160" s="30">
        <v>7.3638958930969238</v>
      </c>
      <c r="AU160" s="27">
        <v>145</v>
      </c>
      <c r="AV160" s="30">
        <v>78.378378378378372</v>
      </c>
      <c r="AW160" s="30">
        <v>8.4938898086547852</v>
      </c>
      <c r="AX160" s="11"/>
      <c r="AY160" s="12"/>
      <c r="AZ160" s="12"/>
      <c r="BA160" s="12"/>
      <c r="BB160" s="12"/>
      <c r="BC160" s="12"/>
      <c r="BD160" s="12"/>
      <c r="BE160" s="12"/>
      <c r="BF160" s="10"/>
      <c r="BH160" s="10"/>
    </row>
    <row r="161" spans="3:60" ht="15" x14ac:dyDescent="0.25">
      <c r="C161" s="27"/>
      <c r="D161" s="39"/>
      <c r="E161" s="30"/>
      <c r="F161" s="30"/>
      <c r="G161" s="30"/>
      <c r="H161" s="27">
        <v>150</v>
      </c>
      <c r="I161" s="39">
        <v>43709</v>
      </c>
      <c r="J161" s="30">
        <v>14.25592041015625</v>
      </c>
      <c r="K161" s="30">
        <v>15.078887939453125</v>
      </c>
      <c r="L161" s="30">
        <v>13.257221221923828</v>
      </c>
      <c r="N161" s="3">
        <v>150</v>
      </c>
      <c r="O161" s="9">
        <v>43709</v>
      </c>
      <c r="P161" s="10">
        <f t="shared" si="6"/>
        <v>14.25592041015625</v>
      </c>
      <c r="Q161" s="10">
        <f t="shared" si="7"/>
        <v>15.078887939453125</v>
      </c>
      <c r="R161" s="10">
        <f t="shared" si="8"/>
        <v>13.257221221923828</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78.918918918918919</v>
      </c>
      <c r="AT161" s="30">
        <v>7.2476024627685547</v>
      </c>
      <c r="AU161" s="27">
        <v>146</v>
      </c>
      <c r="AV161" s="30">
        <v>78.918918918918919</v>
      </c>
      <c r="AW161" s="30">
        <v>8.3938894271850586</v>
      </c>
      <c r="AX161" s="11"/>
      <c r="AY161" s="12"/>
      <c r="AZ161" s="12"/>
      <c r="BA161" s="12"/>
      <c r="BB161" s="12"/>
      <c r="BC161" s="12"/>
      <c r="BD161" s="12"/>
      <c r="BE161" s="12"/>
      <c r="BF161" s="10"/>
      <c r="BH161" s="10"/>
    </row>
    <row r="162" spans="3:60" ht="15" x14ac:dyDescent="0.25">
      <c r="C162" s="27"/>
      <c r="D162" s="39"/>
      <c r="E162" s="30"/>
      <c r="F162" s="30"/>
      <c r="G162" s="30"/>
      <c r="H162" s="27">
        <v>151</v>
      </c>
      <c r="I162" s="39">
        <v>43710</v>
      </c>
      <c r="J162" s="30">
        <v>13.532712936401367</v>
      </c>
      <c r="K162" s="30">
        <v>14.217777252197266</v>
      </c>
      <c r="L162" s="30">
        <v>12.727222442626953</v>
      </c>
      <c r="N162" s="3">
        <v>151</v>
      </c>
      <c r="O162" s="9">
        <v>43710</v>
      </c>
      <c r="P162" s="10">
        <f t="shared" si="6"/>
        <v>13.532712936401367</v>
      </c>
      <c r="Q162" s="10">
        <f t="shared" si="7"/>
        <v>14.217777252197266</v>
      </c>
      <c r="R162" s="10">
        <f t="shared" si="8"/>
        <v>12.727222442626953</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79.459459459459453</v>
      </c>
      <c r="AT162" s="30">
        <v>6.9673285484313965</v>
      </c>
      <c r="AU162" s="27">
        <v>147</v>
      </c>
      <c r="AV162" s="30">
        <v>79.459459459459453</v>
      </c>
      <c r="AW162" s="30">
        <v>8.0200004577636719</v>
      </c>
      <c r="AX162" s="11"/>
      <c r="AY162" s="12"/>
      <c r="AZ162" s="12"/>
      <c r="BA162" s="12"/>
      <c r="BB162" s="12"/>
      <c r="BC162" s="12"/>
      <c r="BD162" s="12"/>
      <c r="BE162" s="12"/>
      <c r="BF162" s="10"/>
      <c r="BH162" s="10"/>
    </row>
    <row r="163" spans="3:60" ht="15" x14ac:dyDescent="0.25">
      <c r="C163" s="27"/>
      <c r="D163" s="39"/>
      <c r="E163" s="30"/>
      <c r="F163" s="30"/>
      <c r="G163" s="30"/>
      <c r="H163" s="27">
        <v>152</v>
      </c>
      <c r="I163" s="39">
        <v>43711</v>
      </c>
      <c r="J163" s="30">
        <v>13.918545722961426</v>
      </c>
      <c r="K163" s="30">
        <v>15.293888092041016</v>
      </c>
      <c r="L163" s="30">
        <v>12.557777404785156</v>
      </c>
      <c r="N163" s="3">
        <v>152</v>
      </c>
      <c r="O163" s="9">
        <v>43711</v>
      </c>
      <c r="P163" s="10">
        <f t="shared" si="6"/>
        <v>13.918545722961426</v>
      </c>
      <c r="Q163" s="10">
        <f t="shared" si="7"/>
        <v>15.293888092041016</v>
      </c>
      <c r="R163" s="10">
        <f t="shared" si="8"/>
        <v>12.557777404785156</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6.8004670143127441</v>
      </c>
      <c r="AU163" s="27">
        <v>148</v>
      </c>
      <c r="AV163" s="30">
        <v>80</v>
      </c>
      <c r="AW163" s="30">
        <v>8.0200004577636719</v>
      </c>
      <c r="AX163" s="11"/>
      <c r="AY163" s="12"/>
      <c r="AZ163" s="12"/>
      <c r="BA163" s="12"/>
      <c r="BB163" s="12"/>
      <c r="BC163" s="12"/>
      <c r="BD163" s="12"/>
      <c r="BE163" s="12"/>
      <c r="BF163" s="10"/>
      <c r="BH163" s="10"/>
    </row>
    <row r="164" spans="3:60" ht="15" x14ac:dyDescent="0.25">
      <c r="C164" s="27"/>
      <c r="D164" s="39"/>
      <c r="E164" s="30"/>
      <c r="F164" s="30"/>
      <c r="G164" s="30"/>
      <c r="H164" s="27">
        <v>153</v>
      </c>
      <c r="I164" s="39">
        <v>43712</v>
      </c>
      <c r="J164" s="30">
        <v>13.352004051208496</v>
      </c>
      <c r="K164" s="30">
        <v>13.977777481079102</v>
      </c>
      <c r="L164" s="30">
        <v>12.557777404785156</v>
      </c>
      <c r="N164" s="3">
        <v>153</v>
      </c>
      <c r="O164" s="9">
        <v>43712</v>
      </c>
      <c r="P164" s="10">
        <f t="shared" si="6"/>
        <v>13.352004051208496</v>
      </c>
      <c r="Q164" s="10">
        <f t="shared" si="7"/>
        <v>13.977777481079102</v>
      </c>
      <c r="R164" s="10">
        <f t="shared" si="8"/>
        <v>12.557777404785156</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80.540540540540533</v>
      </c>
      <c r="AT164" s="30">
        <v>6.7823238372802734</v>
      </c>
      <c r="AU164" s="27">
        <v>149</v>
      </c>
      <c r="AV164" s="30">
        <v>80.540540540540533</v>
      </c>
      <c r="AW164" s="30">
        <v>7.8949990272521973</v>
      </c>
      <c r="AX164" s="11"/>
      <c r="AY164" s="12"/>
      <c r="AZ164" s="12"/>
      <c r="BA164" s="12"/>
      <c r="BB164" s="12"/>
      <c r="BC164" s="12"/>
      <c r="BD164" s="12"/>
      <c r="BE164" s="12"/>
      <c r="BF164" s="10"/>
      <c r="BH164" s="10"/>
    </row>
    <row r="165" spans="3:60" ht="15" x14ac:dyDescent="0.25">
      <c r="C165" s="27"/>
      <c r="D165" s="39"/>
      <c r="E165" s="30"/>
      <c r="F165" s="30"/>
      <c r="G165" s="30"/>
      <c r="H165" s="27">
        <v>154</v>
      </c>
      <c r="I165" s="39">
        <v>43713</v>
      </c>
      <c r="J165" s="30">
        <v>13.733123779296875</v>
      </c>
      <c r="K165" s="30">
        <v>15.605000495910645</v>
      </c>
      <c r="L165" s="30">
        <v>12.00111198425293</v>
      </c>
      <c r="N165" s="3">
        <v>154</v>
      </c>
      <c r="O165" s="9">
        <v>43713</v>
      </c>
      <c r="P165" s="10">
        <f t="shared" si="6"/>
        <v>13.733123779296875</v>
      </c>
      <c r="Q165" s="10">
        <f t="shared" si="7"/>
        <v>15.605000495910645</v>
      </c>
      <c r="R165" s="10">
        <f t="shared" si="8"/>
        <v>12.00111198425293</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81.081081081081081</v>
      </c>
      <c r="AT165" s="30">
        <v>6.6636867523193359</v>
      </c>
      <c r="AU165" s="27">
        <v>150</v>
      </c>
      <c r="AV165" s="30">
        <v>81.081081081081081</v>
      </c>
      <c r="AW165" s="30">
        <v>7.820000171661377</v>
      </c>
      <c r="AX165" s="11"/>
      <c r="AY165" s="12"/>
      <c r="AZ165" s="12"/>
      <c r="BA165" s="12"/>
      <c r="BB165" s="12"/>
      <c r="BC165" s="12"/>
      <c r="BD165" s="12"/>
      <c r="BE165" s="12"/>
      <c r="BF165" s="10"/>
      <c r="BH165" s="10"/>
    </row>
    <row r="166" spans="3:60" ht="15" x14ac:dyDescent="0.25">
      <c r="C166" s="27"/>
      <c r="D166" s="39"/>
      <c r="E166" s="30"/>
      <c r="F166" s="30"/>
      <c r="G166" s="30"/>
      <c r="H166" s="27">
        <v>155</v>
      </c>
      <c r="I166" s="39">
        <v>43714</v>
      </c>
      <c r="J166" s="30">
        <v>14.720641136169434</v>
      </c>
      <c r="K166" s="30">
        <v>15.986111640930176</v>
      </c>
      <c r="L166" s="30">
        <v>13.617778778076172</v>
      </c>
      <c r="N166" s="3">
        <v>155</v>
      </c>
      <c r="O166" s="9">
        <v>43714</v>
      </c>
      <c r="P166" s="10">
        <f t="shared" si="6"/>
        <v>14.720641136169434</v>
      </c>
      <c r="Q166" s="10">
        <f t="shared" si="7"/>
        <v>15.986111640930176</v>
      </c>
      <c r="R166" s="10">
        <f t="shared" si="8"/>
        <v>13.617778778076172</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81.621621621621614</v>
      </c>
      <c r="AT166" s="30">
        <v>6.6163721084594727</v>
      </c>
      <c r="AU166" s="27">
        <v>151</v>
      </c>
      <c r="AV166" s="30">
        <v>81.621621621621614</v>
      </c>
      <c r="AW166" s="30">
        <v>7.7949991226196289</v>
      </c>
      <c r="AX166" s="11"/>
      <c r="AY166" s="12"/>
      <c r="AZ166" s="12"/>
      <c r="BA166" s="12"/>
      <c r="BB166" s="12"/>
      <c r="BC166" s="12"/>
      <c r="BD166" s="12"/>
      <c r="BE166" s="12"/>
      <c r="BF166" s="10"/>
      <c r="BH166" s="10"/>
    </row>
    <row r="167" spans="3:60" ht="15" x14ac:dyDescent="0.25">
      <c r="C167" s="27"/>
      <c r="D167" s="39"/>
      <c r="E167" s="30"/>
      <c r="F167" s="30"/>
      <c r="G167" s="30"/>
      <c r="H167" s="27">
        <v>156</v>
      </c>
      <c r="I167" s="39">
        <v>43715</v>
      </c>
      <c r="J167" s="30">
        <v>13.828580856323242</v>
      </c>
      <c r="K167" s="30">
        <v>15.151110649108887</v>
      </c>
      <c r="L167" s="30">
        <v>12.340001106262207</v>
      </c>
      <c r="N167" s="3">
        <v>156</v>
      </c>
      <c r="O167" s="9">
        <v>43715</v>
      </c>
      <c r="P167" s="10">
        <f t="shared" si="6"/>
        <v>13.828580856323242</v>
      </c>
      <c r="Q167" s="10">
        <f t="shared" si="7"/>
        <v>15.151110649108887</v>
      </c>
      <c r="R167" s="10">
        <f t="shared" si="8"/>
        <v>12.340001106262207</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82.162162162162161</v>
      </c>
      <c r="AT167" s="30">
        <v>6.4251646995544434</v>
      </c>
      <c r="AU167" s="27">
        <v>152</v>
      </c>
      <c r="AV167" s="30">
        <v>82.162162162162161</v>
      </c>
      <c r="AW167" s="30">
        <v>7.7699999809265137</v>
      </c>
      <c r="AX167" s="11"/>
      <c r="AY167" s="12"/>
      <c r="AZ167" s="12"/>
      <c r="BA167" s="12"/>
      <c r="BB167" s="12"/>
      <c r="BC167" s="12"/>
      <c r="BD167" s="12"/>
      <c r="BE167" s="12"/>
      <c r="BF167" s="10"/>
      <c r="BH167" s="10"/>
    </row>
    <row r="168" spans="3:60" ht="15" x14ac:dyDescent="0.25">
      <c r="C168" s="27"/>
      <c r="D168" s="39"/>
      <c r="E168" s="30"/>
      <c r="F168" s="30"/>
      <c r="G168" s="30"/>
      <c r="H168" s="27">
        <v>157</v>
      </c>
      <c r="I168" s="39">
        <v>43716</v>
      </c>
      <c r="J168" s="30">
        <v>13.228322982788086</v>
      </c>
      <c r="K168" s="30">
        <v>13.906109809875488</v>
      </c>
      <c r="L168" s="30">
        <v>12.122221946716309</v>
      </c>
      <c r="N168" s="3">
        <v>157</v>
      </c>
      <c r="O168" s="9">
        <v>43716</v>
      </c>
      <c r="P168" s="10">
        <f t="shared" si="6"/>
        <v>13.228322982788086</v>
      </c>
      <c r="Q168" s="10">
        <f t="shared" si="7"/>
        <v>13.906109809875488</v>
      </c>
      <c r="R168" s="10">
        <f t="shared" si="8"/>
        <v>12.122221946716309</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82.702702702702709</v>
      </c>
      <c r="AT168" s="30">
        <v>6.3854026794433594</v>
      </c>
      <c r="AU168" s="27">
        <v>153</v>
      </c>
      <c r="AV168" s="30">
        <v>82.702702702702709</v>
      </c>
      <c r="AW168" s="30">
        <v>7.7450008392333984</v>
      </c>
      <c r="AX168" s="11"/>
      <c r="AY168" s="12"/>
      <c r="AZ168" s="12"/>
      <c r="BA168" s="12"/>
      <c r="BB168" s="12"/>
      <c r="BC168" s="12"/>
      <c r="BD168" s="12"/>
      <c r="BE168" s="12"/>
      <c r="BF168" s="10"/>
      <c r="BH168" s="10"/>
    </row>
    <row r="169" spans="3:60" ht="15" x14ac:dyDescent="0.25">
      <c r="C169" s="27"/>
      <c r="D169" s="39"/>
      <c r="E169" s="30"/>
      <c r="F169" s="30"/>
      <c r="G169" s="30"/>
      <c r="H169" s="27">
        <v>158</v>
      </c>
      <c r="I169" s="39">
        <v>43717</v>
      </c>
      <c r="J169" s="30">
        <v>12.106515884399414</v>
      </c>
      <c r="K169" s="30">
        <v>13.185001373291016</v>
      </c>
      <c r="L169" s="30">
        <v>11.17500114440918</v>
      </c>
      <c r="N169" s="3">
        <v>158</v>
      </c>
      <c r="O169" s="9">
        <v>43717</v>
      </c>
      <c r="P169" s="10">
        <f t="shared" si="6"/>
        <v>12.106515884399414</v>
      </c>
      <c r="Q169" s="10">
        <f t="shared" si="7"/>
        <v>13.185001373291016</v>
      </c>
      <c r="R169" s="10">
        <f t="shared" si="8"/>
        <v>11.17500114440918</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83.243243243243242</v>
      </c>
      <c r="AT169" s="30">
        <v>6.3785915374755859</v>
      </c>
      <c r="AU169" s="27">
        <v>154</v>
      </c>
      <c r="AV169" s="30">
        <v>83.243243243243242</v>
      </c>
      <c r="AW169" s="30">
        <v>7.6950011253356934</v>
      </c>
      <c r="AX169" s="11"/>
      <c r="AY169" s="12"/>
      <c r="AZ169" s="12"/>
      <c r="BA169" s="12"/>
      <c r="BB169" s="12"/>
      <c r="BC169" s="12"/>
      <c r="BD169" s="12"/>
      <c r="BE169" s="12"/>
      <c r="BF169" s="10"/>
      <c r="BH169" s="10"/>
    </row>
    <row r="170" spans="3:60" ht="15" x14ac:dyDescent="0.25">
      <c r="C170" s="27"/>
      <c r="D170" s="39"/>
      <c r="E170" s="30"/>
      <c r="F170" s="30"/>
      <c r="G170" s="30"/>
      <c r="H170" s="27">
        <v>159</v>
      </c>
      <c r="I170" s="39">
        <v>43718</v>
      </c>
      <c r="J170" s="30">
        <v>10.853134155273438</v>
      </c>
      <c r="K170" s="30">
        <v>12.00111198425293</v>
      </c>
      <c r="L170" s="30">
        <v>9.8788900375366211</v>
      </c>
      <c r="N170" s="3">
        <v>159</v>
      </c>
      <c r="O170" s="9">
        <v>43718</v>
      </c>
      <c r="P170" s="10">
        <f t="shared" si="6"/>
        <v>10.853134155273438</v>
      </c>
      <c r="Q170" s="10">
        <f t="shared" si="7"/>
        <v>12.00111198425293</v>
      </c>
      <c r="R170" s="10">
        <f t="shared" si="8"/>
        <v>9.8788900375366211</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83.78378378378379</v>
      </c>
      <c r="AT170" s="30">
        <v>6.2904295921325684</v>
      </c>
      <c r="AU170" s="27">
        <v>155</v>
      </c>
      <c r="AV170" s="30">
        <v>83.78378378378379</v>
      </c>
      <c r="AW170" s="30">
        <v>7.5688891410827637</v>
      </c>
      <c r="AX170" s="11"/>
      <c r="AY170" s="12"/>
      <c r="AZ170" s="12"/>
      <c r="BA170" s="12"/>
      <c r="BB170" s="12"/>
      <c r="BC170" s="12"/>
      <c r="BD170" s="12"/>
      <c r="BE170" s="12"/>
      <c r="BF170" s="10"/>
      <c r="BH170" s="10"/>
    </row>
    <row r="171" spans="3:60" ht="15" x14ac:dyDescent="0.25">
      <c r="C171" s="27"/>
      <c r="D171" s="39"/>
      <c r="E171" s="30"/>
      <c r="F171" s="30"/>
      <c r="G171" s="30"/>
      <c r="H171" s="27">
        <v>160</v>
      </c>
      <c r="I171" s="39">
        <v>43719</v>
      </c>
      <c r="J171" s="30">
        <v>10.951519012451172</v>
      </c>
      <c r="K171" s="30">
        <v>12.171112060546875</v>
      </c>
      <c r="L171" s="30">
        <v>9.6322231292724609</v>
      </c>
      <c r="N171" s="3">
        <v>160</v>
      </c>
      <c r="O171" s="9">
        <v>43719</v>
      </c>
      <c r="P171" s="10">
        <f t="shared" si="6"/>
        <v>10.951519012451172</v>
      </c>
      <c r="Q171" s="10">
        <f t="shared" si="7"/>
        <v>12.171112060546875</v>
      </c>
      <c r="R171" s="10">
        <f t="shared" si="8"/>
        <v>9.6322231292724609</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84.324324324324323</v>
      </c>
      <c r="AT171" s="30">
        <v>6.2086505889892578</v>
      </c>
      <c r="AU171" s="27">
        <v>156</v>
      </c>
      <c r="AV171" s="30">
        <v>84.324324324324323</v>
      </c>
      <c r="AW171" s="30">
        <v>7.5438880920410156</v>
      </c>
      <c r="AX171" s="11"/>
      <c r="AY171" s="12"/>
      <c r="AZ171" s="12"/>
      <c r="BA171" s="12"/>
      <c r="BB171" s="12"/>
      <c r="BC171" s="12"/>
      <c r="BD171" s="12"/>
      <c r="BE171" s="12"/>
      <c r="BF171" s="10"/>
      <c r="BH171" s="10"/>
    </row>
    <row r="172" spans="3:60" ht="15" x14ac:dyDescent="0.25">
      <c r="C172" s="27"/>
      <c r="D172" s="39"/>
      <c r="E172" s="30"/>
      <c r="F172" s="30"/>
      <c r="G172" s="30"/>
      <c r="H172" s="27">
        <v>161</v>
      </c>
      <c r="I172" s="39">
        <v>43720</v>
      </c>
      <c r="J172" s="30">
        <v>10.942056655883789</v>
      </c>
      <c r="K172" s="30">
        <v>11.928889274597168</v>
      </c>
      <c r="L172" s="30">
        <v>9.8049993515014648</v>
      </c>
      <c r="N172" s="3">
        <v>161</v>
      </c>
      <c r="O172" s="9">
        <v>43720</v>
      </c>
      <c r="P172" s="10">
        <f t="shared" si="6"/>
        <v>10.942056655883789</v>
      </c>
      <c r="Q172" s="10">
        <f t="shared" si="7"/>
        <v>11.928889274597168</v>
      </c>
      <c r="R172" s="10">
        <f t="shared" si="8"/>
        <v>9.8049993515014648</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84.86486486486487</v>
      </c>
      <c r="AT172" s="30">
        <v>6.2058577537536621</v>
      </c>
      <c r="AU172" s="27">
        <v>157</v>
      </c>
      <c r="AV172" s="30">
        <v>84.86486486486487</v>
      </c>
      <c r="AW172" s="30">
        <v>7.418889045715332</v>
      </c>
      <c r="AX172" s="11"/>
      <c r="AY172" s="12"/>
      <c r="AZ172" s="12"/>
      <c r="BA172" s="12"/>
      <c r="BB172" s="12"/>
      <c r="BC172" s="12"/>
      <c r="BD172" s="12"/>
      <c r="BE172" s="12"/>
      <c r="BF172" s="10"/>
      <c r="BH172" s="10"/>
    </row>
    <row r="173" spans="3:60" ht="15" x14ac:dyDescent="0.25">
      <c r="C173" s="27"/>
      <c r="D173" s="39"/>
      <c r="E173" s="30"/>
      <c r="F173" s="30"/>
      <c r="G173" s="30"/>
      <c r="H173" s="27">
        <v>162</v>
      </c>
      <c r="I173" s="39">
        <v>43721</v>
      </c>
      <c r="J173" s="30">
        <v>11.752900123596191</v>
      </c>
      <c r="K173" s="30">
        <v>13.208889007568359</v>
      </c>
      <c r="L173" s="30">
        <v>10.393888473510742</v>
      </c>
      <c r="N173" s="3">
        <v>162</v>
      </c>
      <c r="O173" s="9">
        <v>43721</v>
      </c>
      <c r="P173" s="10">
        <f t="shared" si="6"/>
        <v>11.752900123596191</v>
      </c>
      <c r="Q173" s="10">
        <f t="shared" si="7"/>
        <v>13.208889007568359</v>
      </c>
      <c r="R173" s="10">
        <f t="shared" si="8"/>
        <v>10.393888473510742</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85.405405405405403</v>
      </c>
      <c r="AT173" s="30">
        <v>6.0234875679016113</v>
      </c>
      <c r="AU173" s="27">
        <v>158</v>
      </c>
      <c r="AV173" s="30">
        <v>85.405405405405403</v>
      </c>
      <c r="AW173" s="30">
        <v>7.3677783012390137</v>
      </c>
      <c r="AX173" s="11"/>
      <c r="AY173" s="12"/>
      <c r="AZ173" s="12"/>
      <c r="BA173" s="12"/>
      <c r="BB173" s="12"/>
      <c r="BC173" s="12"/>
      <c r="BD173" s="12"/>
      <c r="BE173" s="12"/>
      <c r="BF173" s="10"/>
      <c r="BH173" s="10"/>
    </row>
    <row r="174" spans="3:60" ht="15" x14ac:dyDescent="0.25">
      <c r="C174" s="27"/>
      <c r="D174" s="39"/>
      <c r="E174" s="30"/>
      <c r="F174" s="30"/>
      <c r="G174" s="30"/>
      <c r="H174" s="27">
        <v>163</v>
      </c>
      <c r="I174" s="39">
        <v>43722</v>
      </c>
      <c r="J174" s="30">
        <v>11.791522026062012</v>
      </c>
      <c r="K174" s="30">
        <v>13.23277759552002</v>
      </c>
      <c r="L174" s="30">
        <v>10.368889808654785</v>
      </c>
      <c r="N174" s="3">
        <v>163</v>
      </c>
      <c r="O174" s="9">
        <v>43722</v>
      </c>
      <c r="P174" s="10">
        <f t="shared" si="6"/>
        <v>11.791522026062012</v>
      </c>
      <c r="Q174" s="10">
        <f t="shared" si="7"/>
        <v>13.23277759552002</v>
      </c>
      <c r="R174" s="10">
        <f t="shared" si="8"/>
        <v>10.368889808654785</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85.945945945945951</v>
      </c>
      <c r="AT174" s="30">
        <v>5.9276494979858398</v>
      </c>
      <c r="AU174" s="27">
        <v>159</v>
      </c>
      <c r="AV174" s="30">
        <v>85.945945945945951</v>
      </c>
      <c r="AW174" s="30">
        <v>7.0411109924316406</v>
      </c>
      <c r="AX174" s="11"/>
      <c r="AY174" s="12"/>
      <c r="AZ174" s="12"/>
      <c r="BA174" s="12"/>
      <c r="BB174" s="12"/>
      <c r="BC174" s="12"/>
      <c r="BD174" s="12"/>
      <c r="BE174" s="12"/>
      <c r="BF174" s="10"/>
      <c r="BH174" s="10"/>
    </row>
    <row r="175" spans="3:60" ht="15" x14ac:dyDescent="0.25">
      <c r="C175" s="27"/>
      <c r="D175" s="39"/>
      <c r="E175" s="30"/>
      <c r="F175" s="30"/>
      <c r="G175" s="30"/>
      <c r="H175" s="27">
        <v>164</v>
      </c>
      <c r="I175" s="39">
        <v>43723</v>
      </c>
      <c r="J175" s="30">
        <v>11.689968109130859</v>
      </c>
      <c r="K175" s="30">
        <v>13.23277759552002</v>
      </c>
      <c r="L175" s="30">
        <v>10.516111373901367</v>
      </c>
      <c r="N175" s="3">
        <v>164</v>
      </c>
      <c r="O175" s="9">
        <v>43723</v>
      </c>
      <c r="P175" s="10">
        <f t="shared" si="6"/>
        <v>11.689968109130859</v>
      </c>
      <c r="Q175" s="10">
        <f t="shared" si="7"/>
        <v>13.23277759552002</v>
      </c>
      <c r="R175" s="10">
        <f t="shared" si="8"/>
        <v>10.516111373901367</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86.486486486486484</v>
      </c>
      <c r="AT175" s="30">
        <v>5.8382649421691895</v>
      </c>
      <c r="AU175" s="27">
        <v>160</v>
      </c>
      <c r="AV175" s="30">
        <v>86.486486486486484</v>
      </c>
      <c r="AW175" s="30">
        <v>7.0149993896484375</v>
      </c>
      <c r="AX175" s="11"/>
      <c r="AY175" s="12"/>
      <c r="AZ175" s="12"/>
      <c r="BA175" s="12"/>
      <c r="BB175" s="12"/>
      <c r="BC175" s="12"/>
      <c r="BD175" s="12"/>
      <c r="BE175" s="12"/>
      <c r="BF175" s="10"/>
      <c r="BH175" s="10"/>
    </row>
    <row r="176" spans="3:60" ht="15" x14ac:dyDescent="0.25">
      <c r="C176" s="27"/>
      <c r="D176" s="39"/>
      <c r="E176" s="30"/>
      <c r="F176" s="30"/>
      <c r="G176" s="30"/>
      <c r="H176" s="27">
        <v>165</v>
      </c>
      <c r="I176" s="39">
        <v>43724</v>
      </c>
      <c r="J176" s="30">
        <v>10.811977386474609</v>
      </c>
      <c r="K176" s="30">
        <v>11.467221260070801</v>
      </c>
      <c r="L176" s="30">
        <v>10.100000381469727</v>
      </c>
      <c r="N176" s="3">
        <v>165</v>
      </c>
      <c r="O176" s="9">
        <v>43724</v>
      </c>
      <c r="P176" s="10">
        <f t="shared" si="6"/>
        <v>10.811977386474609</v>
      </c>
      <c r="Q176" s="10">
        <f t="shared" si="7"/>
        <v>11.467221260070801</v>
      </c>
      <c r="R176" s="10">
        <f t="shared" si="8"/>
        <v>10.100000381469727</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87.027027027027032</v>
      </c>
      <c r="AT176" s="30">
        <v>5.8258500099182129</v>
      </c>
      <c r="AU176" s="27">
        <v>161</v>
      </c>
      <c r="AV176" s="30">
        <v>87.027027027027032</v>
      </c>
      <c r="AW176" s="30">
        <v>6.9900002479553223</v>
      </c>
      <c r="AX176" s="11"/>
      <c r="AY176" s="12"/>
      <c r="AZ176" s="12"/>
      <c r="BA176" s="12"/>
      <c r="BB176" s="12"/>
      <c r="BC176" s="12"/>
      <c r="BD176" s="12"/>
      <c r="BE176" s="12"/>
      <c r="BF176" s="10"/>
      <c r="BH176" s="10"/>
    </row>
    <row r="177" spans="3:60" ht="15" x14ac:dyDescent="0.25">
      <c r="C177" s="27"/>
      <c r="D177" s="39"/>
      <c r="E177" s="30"/>
      <c r="F177" s="30"/>
      <c r="G177" s="30"/>
      <c r="H177" s="27">
        <v>166</v>
      </c>
      <c r="I177" s="39">
        <v>43725</v>
      </c>
      <c r="J177" s="30">
        <v>10.420084953308105</v>
      </c>
      <c r="K177" s="30">
        <v>11.442777633666992</v>
      </c>
      <c r="L177" s="30">
        <v>9.4350013732910156</v>
      </c>
      <c r="N177" s="3">
        <v>166</v>
      </c>
      <c r="O177" s="9">
        <v>43725</v>
      </c>
      <c r="P177" s="10">
        <f t="shared" si="6"/>
        <v>10.420084953308105</v>
      </c>
      <c r="Q177" s="10">
        <f t="shared" si="7"/>
        <v>11.442777633666992</v>
      </c>
      <c r="R177" s="10">
        <f t="shared" si="8"/>
        <v>9.4350013732910156</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87.567567567567579</v>
      </c>
      <c r="AT177" s="30">
        <v>5.8090529441833496</v>
      </c>
      <c r="AU177" s="27">
        <v>162</v>
      </c>
      <c r="AV177" s="30">
        <v>87.567567567567579</v>
      </c>
      <c r="AW177" s="30">
        <v>6.9649991989135742</v>
      </c>
      <c r="AX177" s="11"/>
      <c r="AY177" s="12"/>
      <c r="AZ177" s="12"/>
      <c r="BA177" s="12"/>
      <c r="BB177" s="12"/>
      <c r="BC177" s="12"/>
      <c r="BD177" s="12"/>
      <c r="BE177" s="12"/>
      <c r="BF177" s="10"/>
      <c r="BH177" s="10"/>
    </row>
    <row r="178" spans="3:60" ht="15" x14ac:dyDescent="0.25">
      <c r="C178" s="27"/>
      <c r="D178" s="39"/>
      <c r="E178" s="30"/>
      <c r="F178" s="30"/>
      <c r="G178" s="30"/>
      <c r="H178" s="27">
        <v>167</v>
      </c>
      <c r="I178" s="39">
        <v>43726</v>
      </c>
      <c r="J178" s="30">
        <v>10.744444847106934</v>
      </c>
      <c r="K178" s="30">
        <v>11.977221488952637</v>
      </c>
      <c r="L178" s="30">
        <v>9.9277772903442383</v>
      </c>
      <c r="N178" s="3">
        <v>167</v>
      </c>
      <c r="O178" s="9">
        <v>43726</v>
      </c>
      <c r="P178" s="10">
        <f t="shared" si="6"/>
        <v>10.744444847106934</v>
      </c>
      <c r="Q178" s="10">
        <f t="shared" si="7"/>
        <v>11.977221488952637</v>
      </c>
      <c r="R178" s="10">
        <f t="shared" si="8"/>
        <v>9.9277772903442383</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88.108108108108112</v>
      </c>
      <c r="AT178" s="30">
        <v>5.5312900543212891</v>
      </c>
      <c r="AU178" s="27">
        <v>163</v>
      </c>
      <c r="AV178" s="30">
        <v>88.108108108108112</v>
      </c>
      <c r="AW178" s="30">
        <v>6.8888897895812988</v>
      </c>
      <c r="AX178" s="11"/>
      <c r="AY178" s="12"/>
      <c r="AZ178" s="12"/>
      <c r="BA178" s="12"/>
      <c r="BB178" s="12"/>
      <c r="BC178" s="12"/>
      <c r="BD178" s="12"/>
      <c r="BE178" s="12"/>
      <c r="BF178" s="10"/>
      <c r="BH178" s="10"/>
    </row>
    <row r="179" spans="3:60" ht="15" x14ac:dyDescent="0.25">
      <c r="C179" s="27"/>
      <c r="D179" s="39"/>
      <c r="E179" s="30"/>
      <c r="F179" s="30"/>
      <c r="G179" s="30"/>
      <c r="H179" s="27">
        <v>168</v>
      </c>
      <c r="I179" s="39">
        <v>43727</v>
      </c>
      <c r="J179" s="30">
        <v>10.004185676574707</v>
      </c>
      <c r="K179" s="30">
        <v>11.199999809265137</v>
      </c>
      <c r="L179" s="30">
        <v>9.0888891220092773</v>
      </c>
      <c r="N179" s="3">
        <v>168</v>
      </c>
      <c r="O179" s="9">
        <v>43727</v>
      </c>
      <c r="P179" s="10">
        <f t="shared" si="6"/>
        <v>10.004185676574707</v>
      </c>
      <c r="Q179" s="10">
        <f t="shared" si="7"/>
        <v>11.199999809265137</v>
      </c>
      <c r="R179" s="10">
        <f t="shared" si="8"/>
        <v>9.0888891220092773</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88.64864864864866</v>
      </c>
      <c r="AT179" s="30">
        <v>5.4899234771728516</v>
      </c>
      <c r="AU179" s="27">
        <v>164</v>
      </c>
      <c r="AV179" s="30">
        <v>88.64864864864866</v>
      </c>
      <c r="AW179" s="30">
        <v>6.7877769470214844</v>
      </c>
      <c r="AX179" s="11"/>
      <c r="AY179" s="12"/>
      <c r="AZ179" s="12"/>
      <c r="BA179" s="12"/>
      <c r="BB179" s="12"/>
      <c r="BC179" s="12"/>
      <c r="BD179" s="12"/>
      <c r="BE179" s="12"/>
      <c r="BF179" s="10"/>
      <c r="BH179" s="10"/>
    </row>
    <row r="180" spans="3:60" ht="15" x14ac:dyDescent="0.25">
      <c r="C180" s="27"/>
      <c r="D180" s="39"/>
      <c r="E180" s="30"/>
      <c r="F180" s="30"/>
      <c r="G180" s="30"/>
      <c r="H180" s="27">
        <v>169</v>
      </c>
      <c r="I180" s="39">
        <v>43728</v>
      </c>
      <c r="J180" s="30">
        <v>10.073077201843262</v>
      </c>
      <c r="K180" s="30">
        <v>11.151110649108887</v>
      </c>
      <c r="L180" s="30">
        <v>9.0638885498046875</v>
      </c>
      <c r="N180" s="3">
        <v>169</v>
      </c>
      <c r="O180" s="9">
        <v>43728</v>
      </c>
      <c r="P180" s="10">
        <f t="shared" si="6"/>
        <v>10.073077201843262</v>
      </c>
      <c r="Q180" s="10">
        <f t="shared" si="7"/>
        <v>11.151110649108887</v>
      </c>
      <c r="R180" s="10">
        <f t="shared" si="8"/>
        <v>9.0638885498046875</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89.189189189189193</v>
      </c>
      <c r="AT180" s="30">
        <v>5.4813213348388672</v>
      </c>
      <c r="AU180" s="27">
        <v>165</v>
      </c>
      <c r="AV180" s="30">
        <v>89.189189189189193</v>
      </c>
      <c r="AW180" s="30">
        <v>6.7627778053283691</v>
      </c>
      <c r="AX180" s="11"/>
      <c r="AY180" s="12"/>
      <c r="AZ180" s="12"/>
      <c r="BA180" s="12"/>
      <c r="BB180" s="12"/>
      <c r="BC180" s="12"/>
      <c r="BD180" s="12"/>
      <c r="BE180" s="12"/>
      <c r="BF180" s="10"/>
      <c r="BH180" s="10"/>
    </row>
    <row r="181" spans="3:60" ht="15" x14ac:dyDescent="0.25">
      <c r="C181" s="27"/>
      <c r="D181" s="39"/>
      <c r="E181" s="30"/>
      <c r="F181" s="30"/>
      <c r="G181" s="30"/>
      <c r="H181" s="27">
        <v>170</v>
      </c>
      <c r="I181" s="39">
        <v>43729</v>
      </c>
      <c r="J181" s="30">
        <v>10.529560089111328</v>
      </c>
      <c r="K181" s="30">
        <v>11.733887672424316</v>
      </c>
      <c r="L181" s="30">
        <v>9.657221794128418</v>
      </c>
      <c r="N181" s="3">
        <v>170</v>
      </c>
      <c r="O181" s="9">
        <v>43729</v>
      </c>
      <c r="P181" s="10">
        <f t="shared" si="6"/>
        <v>10.529560089111328</v>
      </c>
      <c r="Q181" s="10">
        <f t="shared" si="7"/>
        <v>11.733887672424316</v>
      </c>
      <c r="R181" s="10">
        <f t="shared" si="8"/>
        <v>9.657221794128418</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89.72972972972974</v>
      </c>
      <c r="AT181" s="30">
        <v>5.4613513946533203</v>
      </c>
      <c r="AU181" s="27">
        <v>166</v>
      </c>
      <c r="AV181" s="30">
        <v>89.72972972972974</v>
      </c>
      <c r="AW181" s="30">
        <v>6.7122225761413574</v>
      </c>
      <c r="AX181" s="11"/>
      <c r="AY181" s="12"/>
      <c r="AZ181" s="12"/>
      <c r="BA181" s="12"/>
      <c r="BB181" s="12"/>
      <c r="BC181" s="12"/>
      <c r="BD181" s="12"/>
      <c r="BE181" s="12"/>
      <c r="BF181" s="10"/>
      <c r="BH181" s="10"/>
    </row>
    <row r="182" spans="3:60" ht="15" x14ac:dyDescent="0.25">
      <c r="C182" s="27"/>
      <c r="D182" s="39"/>
      <c r="E182" s="30"/>
      <c r="F182" s="30"/>
      <c r="G182" s="30"/>
      <c r="H182" s="27">
        <v>171</v>
      </c>
      <c r="I182" s="39">
        <v>43730</v>
      </c>
      <c r="J182" s="30">
        <v>10.421718597412109</v>
      </c>
      <c r="K182" s="30">
        <v>11.832221984863281</v>
      </c>
      <c r="L182" s="30">
        <v>8.9899997711181641</v>
      </c>
      <c r="N182" s="3">
        <v>171</v>
      </c>
      <c r="O182" s="9">
        <v>43730</v>
      </c>
      <c r="P182" s="10">
        <f t="shared" si="6"/>
        <v>10.421718597412109</v>
      </c>
      <c r="Q182" s="10">
        <f t="shared" si="7"/>
        <v>11.832221984863281</v>
      </c>
      <c r="R182" s="10">
        <f t="shared" si="8"/>
        <v>8.9899997711181641</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90.270270270270274</v>
      </c>
      <c r="AT182" s="30">
        <v>5.1402006149291992</v>
      </c>
      <c r="AU182" s="27">
        <v>167</v>
      </c>
      <c r="AV182" s="30">
        <v>90.270270270270274</v>
      </c>
      <c r="AW182" s="30">
        <v>6.5599994659423828</v>
      </c>
      <c r="AX182" s="11"/>
      <c r="AY182" s="12"/>
      <c r="AZ182" s="12"/>
      <c r="BA182" s="12"/>
      <c r="BB182" s="12"/>
      <c r="BC182" s="12"/>
      <c r="BD182" s="12"/>
      <c r="BE182" s="12"/>
      <c r="BF182" s="10"/>
      <c r="BH182" s="10"/>
    </row>
    <row r="183" spans="3:60" ht="15" x14ac:dyDescent="0.25">
      <c r="C183" s="27"/>
      <c r="D183" s="39"/>
      <c r="E183" s="30"/>
      <c r="F183" s="30"/>
      <c r="G183" s="30"/>
      <c r="H183" s="27">
        <v>172</v>
      </c>
      <c r="I183" s="39">
        <v>43731</v>
      </c>
      <c r="J183" s="30">
        <v>10.958209991455078</v>
      </c>
      <c r="K183" s="30">
        <v>11.952777862548828</v>
      </c>
      <c r="L183" s="30">
        <v>10.07499885559082</v>
      </c>
      <c r="N183" s="3">
        <v>172</v>
      </c>
      <c r="O183" s="9">
        <v>43731</v>
      </c>
      <c r="P183" s="10">
        <f t="shared" si="6"/>
        <v>10.958209991455078</v>
      </c>
      <c r="Q183" s="10">
        <f t="shared" si="7"/>
        <v>11.952777862548828</v>
      </c>
      <c r="R183" s="10">
        <f t="shared" si="8"/>
        <v>10.07499885559082</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90.810810810810821</v>
      </c>
      <c r="AT183" s="30">
        <v>5.1329059600830078</v>
      </c>
      <c r="AU183" s="27">
        <v>168</v>
      </c>
      <c r="AV183" s="30">
        <v>90.810810810810821</v>
      </c>
      <c r="AW183" s="30">
        <v>6.3822216987609863</v>
      </c>
      <c r="AX183" s="11"/>
      <c r="AY183" s="12"/>
      <c r="AZ183" s="12"/>
      <c r="BA183" s="12"/>
      <c r="BB183" s="12"/>
      <c r="BC183" s="12"/>
      <c r="BD183" s="12"/>
      <c r="BE183" s="12"/>
      <c r="BF183" s="10"/>
      <c r="BH183" s="10"/>
    </row>
    <row r="184" spans="3:60" ht="15" x14ac:dyDescent="0.25">
      <c r="C184" s="27"/>
      <c r="D184" s="39"/>
      <c r="E184" s="30"/>
      <c r="F184" s="30"/>
      <c r="G184" s="30"/>
      <c r="H184" s="27">
        <v>173</v>
      </c>
      <c r="I184" s="39">
        <v>43732</v>
      </c>
      <c r="J184" s="30">
        <v>10.933986663818359</v>
      </c>
      <c r="K184" s="30">
        <v>12.267778396606445</v>
      </c>
      <c r="L184" s="30">
        <v>9.8538885116577148</v>
      </c>
      <c r="N184" s="3">
        <v>173</v>
      </c>
      <c r="O184" s="9">
        <v>43732</v>
      </c>
      <c r="P184" s="10">
        <f t="shared" si="6"/>
        <v>10.933986663818359</v>
      </c>
      <c r="Q184" s="10">
        <f t="shared" si="7"/>
        <v>12.267778396606445</v>
      </c>
      <c r="R184" s="10">
        <f t="shared" si="8"/>
        <v>9.8538885116577148</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91.351351351351354</v>
      </c>
      <c r="AT184" s="30">
        <v>4.8931903839111328</v>
      </c>
      <c r="AU184" s="27">
        <v>169</v>
      </c>
      <c r="AV184" s="30">
        <v>91.351351351351354</v>
      </c>
      <c r="AW184" s="30">
        <v>6.331110954284668</v>
      </c>
      <c r="AX184" s="11"/>
      <c r="AY184" s="12"/>
      <c r="AZ184" s="12"/>
      <c r="BA184" s="12"/>
      <c r="BB184" s="12"/>
      <c r="BC184" s="12"/>
      <c r="BD184" s="12"/>
      <c r="BE184" s="12"/>
      <c r="BF184" s="10"/>
      <c r="BH184" s="10"/>
    </row>
    <row r="185" spans="3:60" ht="15" x14ac:dyDescent="0.25">
      <c r="C185" s="27"/>
      <c r="D185" s="39"/>
      <c r="E185" s="30"/>
      <c r="F185" s="30"/>
      <c r="G185" s="30"/>
      <c r="H185" s="27">
        <v>174</v>
      </c>
      <c r="I185" s="39">
        <v>43733</v>
      </c>
      <c r="J185" s="30">
        <v>8.9814443588256836</v>
      </c>
      <c r="K185" s="30">
        <v>9.9277772903442383</v>
      </c>
      <c r="L185" s="30">
        <v>8.1449995040893555</v>
      </c>
      <c r="N185" s="3">
        <v>174</v>
      </c>
      <c r="O185" s="9">
        <v>43733</v>
      </c>
      <c r="P185" s="10">
        <f t="shared" si="6"/>
        <v>8.9814443588256836</v>
      </c>
      <c r="Q185" s="10">
        <f t="shared" si="7"/>
        <v>9.9277772903442383</v>
      </c>
      <c r="R185" s="10">
        <f t="shared" si="8"/>
        <v>8.1449995040893555</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91.891891891891902</v>
      </c>
      <c r="AT185" s="30">
        <v>4.8876996040344238</v>
      </c>
      <c r="AU185" s="27">
        <v>170</v>
      </c>
      <c r="AV185" s="30">
        <v>91.891891891891902</v>
      </c>
      <c r="AW185" s="30">
        <v>5.9238877296447754</v>
      </c>
      <c r="AX185" s="11"/>
      <c r="AY185" s="12"/>
      <c r="AZ185" s="12"/>
      <c r="BA185" s="12"/>
      <c r="BB185" s="12"/>
      <c r="BC185" s="12"/>
      <c r="BD185" s="12"/>
      <c r="BE185" s="12"/>
      <c r="BF185" s="10"/>
      <c r="BH185" s="10"/>
    </row>
    <row r="186" spans="3:60" ht="15" x14ac:dyDescent="0.25">
      <c r="C186" s="27"/>
      <c r="D186" s="39"/>
      <c r="E186" s="30"/>
      <c r="F186" s="30"/>
      <c r="G186" s="30"/>
      <c r="H186" s="27">
        <v>175</v>
      </c>
      <c r="I186" s="39">
        <v>43734</v>
      </c>
      <c r="J186" s="30">
        <v>9.6042146682739258</v>
      </c>
      <c r="K186" s="30">
        <v>11.247776985168457</v>
      </c>
      <c r="L186" s="30">
        <v>7.820000171661377</v>
      </c>
      <c r="N186" s="3">
        <v>175</v>
      </c>
      <c r="O186" s="9">
        <v>43734</v>
      </c>
      <c r="P186" s="10">
        <f t="shared" si="6"/>
        <v>9.6042146682739258</v>
      </c>
      <c r="Q186" s="10">
        <f t="shared" si="7"/>
        <v>11.247776985168457</v>
      </c>
      <c r="R186" s="10">
        <f t="shared" si="8"/>
        <v>7.820000171661377</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92.432432432432435</v>
      </c>
      <c r="AT186" s="30">
        <v>4.8777980804443359</v>
      </c>
      <c r="AU186" s="27">
        <v>171</v>
      </c>
      <c r="AV186" s="30">
        <v>92.432432432432435</v>
      </c>
      <c r="AW186" s="30">
        <v>5.8472232818603516</v>
      </c>
      <c r="AX186" s="11"/>
      <c r="AY186" s="12"/>
      <c r="AZ186" s="12"/>
      <c r="BA186" s="12"/>
      <c r="BB186" s="12"/>
      <c r="BC186" s="12"/>
      <c r="BD186" s="12"/>
      <c r="BE186" s="12"/>
      <c r="BF186" s="10"/>
      <c r="BH186" s="10"/>
    </row>
    <row r="187" spans="3:60" ht="15" x14ac:dyDescent="0.25">
      <c r="C187" s="27"/>
      <c r="D187" s="39"/>
      <c r="E187" s="30"/>
      <c r="F187" s="30"/>
      <c r="G187" s="30"/>
      <c r="H187" s="27">
        <v>176</v>
      </c>
      <c r="I187" s="39">
        <v>43735</v>
      </c>
      <c r="J187" s="30">
        <v>9.0311203002929688</v>
      </c>
      <c r="K187" s="30">
        <v>9.7311105728149414</v>
      </c>
      <c r="L187" s="30">
        <v>7.9949994087219238</v>
      </c>
      <c r="N187" s="3">
        <v>176</v>
      </c>
      <c r="O187" s="9">
        <v>43735</v>
      </c>
      <c r="P187" s="10">
        <f t="shared" si="6"/>
        <v>9.0311203002929688</v>
      </c>
      <c r="Q187" s="10">
        <f t="shared" si="7"/>
        <v>9.7311105728149414</v>
      </c>
      <c r="R187" s="10">
        <f t="shared" si="8"/>
        <v>7.9949994087219238</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92.972972972972983</v>
      </c>
      <c r="AT187" s="30">
        <v>4.8717055320739746</v>
      </c>
      <c r="AU187" s="27">
        <v>172</v>
      </c>
      <c r="AV187" s="30">
        <v>92.972972972972983</v>
      </c>
      <c r="AW187" s="30">
        <v>5.7188882827758789</v>
      </c>
      <c r="AX187" s="11"/>
      <c r="AY187" s="12"/>
      <c r="AZ187" s="12"/>
      <c r="BA187" s="12"/>
      <c r="BB187" s="12"/>
      <c r="BC187" s="12"/>
      <c r="BD187" s="12"/>
      <c r="BE187" s="12"/>
      <c r="BF187" s="10"/>
      <c r="BH187" s="10"/>
    </row>
    <row r="188" spans="3:60" ht="15" x14ac:dyDescent="0.25">
      <c r="C188" s="27"/>
      <c r="D188" s="39"/>
      <c r="E188" s="30"/>
      <c r="F188" s="30"/>
      <c r="G188" s="30"/>
      <c r="H188" s="27">
        <v>177</v>
      </c>
      <c r="I188" s="39">
        <v>43736</v>
      </c>
      <c r="J188" s="30">
        <v>6.4251646995544434</v>
      </c>
      <c r="K188" s="30">
        <v>7.7450008392333984</v>
      </c>
      <c r="L188" s="30">
        <v>4.7400007247924805</v>
      </c>
      <c r="N188" s="3">
        <v>177</v>
      </c>
      <c r="O188" s="9">
        <v>43736</v>
      </c>
      <c r="P188" s="10">
        <f t="shared" si="6"/>
        <v>6.4251646995544434</v>
      </c>
      <c r="Q188" s="10">
        <f t="shared" si="7"/>
        <v>7.7450008392333984</v>
      </c>
      <c r="R188" s="10">
        <f t="shared" si="8"/>
        <v>4.7400007247924805</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93.513513513513516</v>
      </c>
      <c r="AT188" s="30">
        <v>4.8550000190734863</v>
      </c>
      <c r="AU188" s="27">
        <v>173</v>
      </c>
      <c r="AV188" s="30">
        <v>93.513513513513516</v>
      </c>
      <c r="AW188" s="30">
        <v>5.5911107063293457</v>
      </c>
      <c r="AX188" s="11"/>
      <c r="AY188" s="12"/>
      <c r="AZ188" s="12"/>
      <c r="BA188" s="12"/>
      <c r="BB188" s="12"/>
      <c r="BC188" s="12"/>
      <c r="BD188" s="12"/>
      <c r="BE188" s="12"/>
      <c r="BF188" s="10"/>
      <c r="BH188" s="10"/>
    </row>
    <row r="189" spans="3:60" ht="15" x14ac:dyDescent="0.25">
      <c r="C189" s="27"/>
      <c r="D189" s="39"/>
      <c r="E189" s="30"/>
      <c r="F189" s="30"/>
      <c r="G189" s="30"/>
      <c r="H189" s="27">
        <v>178</v>
      </c>
      <c r="I189" s="39">
        <v>43737</v>
      </c>
      <c r="J189" s="30">
        <v>4.2442069053649902</v>
      </c>
      <c r="K189" s="30">
        <v>4.6100001335144043</v>
      </c>
      <c r="L189" s="30">
        <v>3.7749989032745361</v>
      </c>
      <c r="N189" s="3">
        <v>178</v>
      </c>
      <c r="O189" s="9">
        <v>43737</v>
      </c>
      <c r="P189" s="10">
        <f t="shared" si="6"/>
        <v>4.2442069053649902</v>
      </c>
      <c r="Q189" s="10">
        <f t="shared" si="7"/>
        <v>4.6100001335144043</v>
      </c>
      <c r="R189" s="10">
        <f t="shared" si="8"/>
        <v>3.7749989032745361</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94.054054054054063</v>
      </c>
      <c r="AT189" s="30">
        <v>4.854583740234375</v>
      </c>
      <c r="AU189" s="27">
        <v>174</v>
      </c>
      <c r="AV189" s="30">
        <v>94.054054054054063</v>
      </c>
      <c r="AW189" s="30">
        <v>5.4622225761413574</v>
      </c>
      <c r="AX189" s="11"/>
      <c r="AY189" s="12"/>
      <c r="AZ189" s="12"/>
      <c r="BA189" s="12"/>
      <c r="BB189" s="12"/>
      <c r="BC189" s="12"/>
      <c r="BD189" s="12"/>
      <c r="BE189" s="12"/>
      <c r="BF189" s="10"/>
      <c r="BH189" s="10"/>
    </row>
    <row r="190" spans="3:60" ht="15" x14ac:dyDescent="0.25">
      <c r="C190" s="27"/>
      <c r="D190" s="39"/>
      <c r="E190" s="30"/>
      <c r="F190" s="30"/>
      <c r="G190" s="30"/>
      <c r="H190" s="27">
        <v>179</v>
      </c>
      <c r="I190" s="39">
        <v>43738</v>
      </c>
      <c r="J190" s="30">
        <v>4.4168767929077148</v>
      </c>
      <c r="K190" s="30">
        <v>5.3850002288818359</v>
      </c>
      <c r="L190" s="30">
        <v>3.3272213935852051</v>
      </c>
      <c r="N190" s="3">
        <v>179</v>
      </c>
      <c r="O190" s="9">
        <v>43738</v>
      </c>
      <c r="P190" s="10">
        <f t="shared" si="6"/>
        <v>4.4168767929077148</v>
      </c>
      <c r="Q190" s="10">
        <f t="shared" si="7"/>
        <v>5.3850002288818359</v>
      </c>
      <c r="R190" s="10">
        <f t="shared" si="8"/>
        <v>3.3272213935852051</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94.594594594594597</v>
      </c>
      <c r="AT190" s="30">
        <v>4.8346691131591797</v>
      </c>
      <c r="AU190" s="27">
        <v>175</v>
      </c>
      <c r="AV190" s="30">
        <v>94.594594594594597</v>
      </c>
      <c r="AW190" s="30">
        <v>5.4372215270996094</v>
      </c>
      <c r="AX190" s="11"/>
      <c r="AY190" s="12"/>
      <c r="AZ190" s="12"/>
      <c r="BA190" s="12"/>
      <c r="BB190" s="12"/>
      <c r="BC190" s="12"/>
      <c r="BD190" s="12"/>
      <c r="BE190" s="12"/>
      <c r="BF190" s="10"/>
      <c r="BH190" s="10"/>
    </row>
    <row r="191" spans="3:60" ht="15" x14ac:dyDescent="0.25">
      <c r="C191" s="27"/>
      <c r="D191" s="39"/>
      <c r="E191" s="30"/>
      <c r="F191" s="30"/>
      <c r="G191" s="30"/>
      <c r="H191" s="27">
        <v>180</v>
      </c>
      <c r="I191" s="39">
        <v>43739</v>
      </c>
      <c r="J191" s="30">
        <v>4.8717055320739746</v>
      </c>
      <c r="K191" s="30">
        <v>5.9238877296447754</v>
      </c>
      <c r="L191" s="30">
        <v>3.7488894462585449</v>
      </c>
      <c r="N191" s="3">
        <v>180</v>
      </c>
      <c r="O191" s="9">
        <v>43739</v>
      </c>
      <c r="P191" s="10">
        <f t="shared" si="6"/>
        <v>4.8717055320739746</v>
      </c>
      <c r="Q191" s="10">
        <f t="shared" si="7"/>
        <v>5.9238877296447754</v>
      </c>
      <c r="R191" s="10">
        <f t="shared" si="8"/>
        <v>3.7488894462585449</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95.135135135135144</v>
      </c>
      <c r="AT191" s="30">
        <v>4.6771178245544434</v>
      </c>
      <c r="AU191" s="27">
        <v>176</v>
      </c>
      <c r="AV191" s="30">
        <v>95.135135135135144</v>
      </c>
      <c r="AW191" s="30">
        <v>5.4369997978210449</v>
      </c>
      <c r="AX191" s="11"/>
      <c r="AY191" s="12"/>
      <c r="AZ191" s="12"/>
      <c r="BA191" s="12"/>
      <c r="BB191" s="12"/>
      <c r="BC191" s="12"/>
      <c r="BD191" s="12"/>
      <c r="BE191" s="12"/>
      <c r="BF191" s="10"/>
      <c r="BH191" s="10"/>
    </row>
    <row r="192" spans="3:60" ht="15" x14ac:dyDescent="0.25">
      <c r="C192" s="27"/>
      <c r="D192" s="39"/>
      <c r="E192" s="30"/>
      <c r="F192" s="30"/>
      <c r="G192" s="30"/>
      <c r="H192" s="27">
        <v>181</v>
      </c>
      <c r="I192" s="39">
        <v>43740</v>
      </c>
      <c r="J192" s="30">
        <v>3.7580468654632568</v>
      </c>
      <c r="K192" s="30">
        <v>4.5322227478027344</v>
      </c>
      <c r="L192" s="30">
        <v>2.8772227764129639</v>
      </c>
      <c r="N192" s="3">
        <v>181</v>
      </c>
      <c r="O192" s="9">
        <v>43740</v>
      </c>
      <c r="P192" s="10">
        <f t="shared" si="6"/>
        <v>3.7580468654632568</v>
      </c>
      <c r="Q192" s="10">
        <f t="shared" si="7"/>
        <v>4.5322227478027344</v>
      </c>
      <c r="R192" s="10">
        <f t="shared" si="8"/>
        <v>2.8772227764129639</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95.675675675675677</v>
      </c>
      <c r="AT192" s="30">
        <v>4.4168767929077148</v>
      </c>
      <c r="AU192" s="27">
        <v>177</v>
      </c>
      <c r="AV192" s="30">
        <v>95.675675675675677</v>
      </c>
      <c r="AW192" s="30">
        <v>5.3850002288818359</v>
      </c>
      <c r="AX192" s="11"/>
      <c r="AY192" s="12"/>
      <c r="AZ192" s="12"/>
      <c r="BA192" s="12"/>
      <c r="BB192" s="12"/>
      <c r="BC192" s="12"/>
      <c r="BD192" s="12"/>
      <c r="BE192" s="12"/>
      <c r="BF192" s="10"/>
      <c r="BH192" s="10"/>
    </row>
    <row r="193" spans="3:60" ht="15" x14ac:dyDescent="0.25">
      <c r="C193" s="27"/>
      <c r="D193" s="39"/>
      <c r="E193" s="30"/>
      <c r="F193" s="30"/>
      <c r="G193" s="30"/>
      <c r="H193" s="27">
        <v>182</v>
      </c>
      <c r="I193" s="39">
        <v>43741</v>
      </c>
      <c r="J193" s="30">
        <v>5.8258500099182129</v>
      </c>
      <c r="K193" s="30">
        <v>7.3677783012390137</v>
      </c>
      <c r="L193" s="30">
        <v>4.4022221565246582</v>
      </c>
      <c r="N193" s="3">
        <v>182</v>
      </c>
      <c r="O193" s="9">
        <v>43741</v>
      </c>
      <c r="P193" s="10">
        <f t="shared" si="6"/>
        <v>5.8258500099182129</v>
      </c>
      <c r="Q193" s="10">
        <f t="shared" si="7"/>
        <v>7.3677783012390137</v>
      </c>
      <c r="R193" s="10">
        <f t="shared" si="8"/>
        <v>4.4022221565246582</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96.216216216216225</v>
      </c>
      <c r="AT193" s="30">
        <v>4.2442069053649902</v>
      </c>
      <c r="AU193" s="27">
        <v>178</v>
      </c>
      <c r="AV193" s="30">
        <v>96.216216216216225</v>
      </c>
      <c r="AW193" s="30">
        <v>5.2311115264892578</v>
      </c>
      <c r="AX193" s="11"/>
      <c r="AY193" s="12"/>
      <c r="AZ193" s="12"/>
      <c r="BA193" s="12"/>
      <c r="BB193" s="12"/>
      <c r="BC193" s="12"/>
      <c r="BD193" s="12"/>
      <c r="BE193" s="12"/>
      <c r="BF193" s="10"/>
      <c r="BH193" s="10"/>
    </row>
    <row r="194" spans="3:60" ht="15" x14ac:dyDescent="0.25">
      <c r="C194" s="27"/>
      <c r="D194" s="39"/>
      <c r="E194" s="30"/>
      <c r="F194" s="30"/>
      <c r="G194" s="30"/>
      <c r="H194" s="27">
        <v>183</v>
      </c>
      <c r="I194" s="39">
        <v>43742</v>
      </c>
      <c r="J194" s="30">
        <v>5.8382649421691895</v>
      </c>
      <c r="K194" s="30">
        <v>7.0149993896484375</v>
      </c>
      <c r="L194" s="30">
        <v>4.921112060546875</v>
      </c>
      <c r="N194" s="3">
        <v>183</v>
      </c>
      <c r="O194" s="9">
        <v>43742</v>
      </c>
      <c r="P194" s="10">
        <f t="shared" si="6"/>
        <v>5.8382649421691895</v>
      </c>
      <c r="Q194" s="10">
        <f t="shared" si="7"/>
        <v>7.0149993896484375</v>
      </c>
      <c r="R194" s="10">
        <f t="shared" si="8"/>
        <v>4.921112060546875</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96.756756756756758</v>
      </c>
      <c r="AT194" s="30">
        <v>4.1463046073913574</v>
      </c>
      <c r="AU194" s="27">
        <v>179</v>
      </c>
      <c r="AV194" s="30">
        <v>96.756756756756758</v>
      </c>
      <c r="AW194" s="30">
        <v>4.7661104202270508</v>
      </c>
      <c r="AX194" s="11"/>
      <c r="AY194" s="12"/>
      <c r="AZ194" s="12"/>
      <c r="BA194" s="12"/>
      <c r="BB194" s="12"/>
      <c r="BC194" s="12"/>
      <c r="BD194" s="12"/>
      <c r="BE194" s="12"/>
      <c r="BF194" s="10"/>
      <c r="BH194" s="10"/>
    </row>
    <row r="195" spans="3:60" ht="15" x14ac:dyDescent="0.25">
      <c r="C195" s="27"/>
      <c r="D195" s="39"/>
      <c r="E195" s="30"/>
      <c r="F195" s="30"/>
      <c r="G195" s="30"/>
      <c r="H195" s="27">
        <v>184</v>
      </c>
      <c r="I195" s="39">
        <v>43743</v>
      </c>
      <c r="J195" s="30">
        <v>5.8090529441833496</v>
      </c>
      <c r="K195" s="30">
        <v>6.9900002479553223</v>
      </c>
      <c r="L195" s="30">
        <v>4.7661104202270508</v>
      </c>
      <c r="N195" s="3">
        <v>184</v>
      </c>
      <c r="O195" s="9">
        <v>43743</v>
      </c>
      <c r="P195" s="10">
        <f t="shared" si="6"/>
        <v>5.8090529441833496</v>
      </c>
      <c r="Q195" s="10">
        <f t="shared" si="7"/>
        <v>6.9900002479553223</v>
      </c>
      <c r="R195" s="10">
        <f t="shared" si="8"/>
        <v>4.7661104202270508</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97.297297297297305</v>
      </c>
      <c r="AT195" s="30">
        <v>3.7580468654632568</v>
      </c>
      <c r="AU195" s="27">
        <v>180</v>
      </c>
      <c r="AV195" s="30">
        <v>97.297297297297305</v>
      </c>
      <c r="AW195" s="30">
        <v>4.6100001335144043</v>
      </c>
      <c r="AX195" s="11"/>
      <c r="AY195" s="12"/>
      <c r="AZ195" s="12"/>
      <c r="BA195" s="12"/>
      <c r="BB195" s="12"/>
      <c r="BC195" s="12"/>
      <c r="BD195" s="12"/>
      <c r="BE195" s="12"/>
      <c r="BF195" s="10"/>
      <c r="BH195" s="10"/>
    </row>
    <row r="196" spans="3:60" ht="15" x14ac:dyDescent="0.25">
      <c r="C196" s="27"/>
      <c r="D196" s="39"/>
      <c r="E196" s="30"/>
      <c r="F196" s="30"/>
      <c r="G196" s="30"/>
      <c r="H196" s="27">
        <v>185</v>
      </c>
      <c r="I196" s="39">
        <v>43744</v>
      </c>
      <c r="J196" s="30">
        <v>4.6771178245544434</v>
      </c>
      <c r="K196" s="30">
        <v>5.5911107063293457</v>
      </c>
      <c r="L196" s="30">
        <v>3.6961109638214111</v>
      </c>
      <c r="N196" s="3">
        <v>185</v>
      </c>
      <c r="O196" s="9">
        <v>43744</v>
      </c>
      <c r="P196" s="10">
        <f t="shared" si="6"/>
        <v>4.6771178245544434</v>
      </c>
      <c r="Q196" s="10">
        <f t="shared" si="7"/>
        <v>5.5911107063293457</v>
      </c>
      <c r="R196" s="10">
        <f t="shared" si="8"/>
        <v>3.6961109638214111</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97.837837837837839</v>
      </c>
      <c r="AT196" s="30">
        <v>2.7384164333343506</v>
      </c>
      <c r="AU196" s="27">
        <v>181</v>
      </c>
      <c r="AV196" s="30">
        <v>97.837837837837839</v>
      </c>
      <c r="AW196" s="30">
        <v>4.5322227478027344</v>
      </c>
      <c r="AX196" s="11"/>
      <c r="AY196" s="12"/>
      <c r="AZ196" s="12"/>
      <c r="BA196" s="12"/>
      <c r="BB196" s="12"/>
      <c r="BC196" s="12"/>
      <c r="BD196" s="12"/>
      <c r="BE196" s="12"/>
      <c r="BF196" s="10"/>
      <c r="BH196" s="10"/>
    </row>
    <row r="197" spans="3:60" ht="15" x14ac:dyDescent="0.25">
      <c r="C197" s="27"/>
      <c r="D197" s="39"/>
      <c r="E197" s="30"/>
      <c r="F197" s="30"/>
      <c r="G197" s="30"/>
      <c r="H197" s="27">
        <v>186</v>
      </c>
      <c r="I197" s="39">
        <v>43745</v>
      </c>
      <c r="J197" s="30">
        <v>5.5312900543212891</v>
      </c>
      <c r="K197" s="30">
        <v>6.9649991989135742</v>
      </c>
      <c r="L197" s="30">
        <v>3.9850001335144043</v>
      </c>
      <c r="N197" s="3">
        <v>186</v>
      </c>
      <c r="O197" s="9">
        <v>43745</v>
      </c>
      <c r="P197" s="10">
        <f t="shared" si="6"/>
        <v>5.5312900543212891</v>
      </c>
      <c r="Q197" s="10">
        <f t="shared" si="7"/>
        <v>6.9649991989135742</v>
      </c>
      <c r="R197" s="10">
        <f t="shared" si="8"/>
        <v>3.9850001335144043</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98.378378378378386</v>
      </c>
      <c r="AT197" s="30">
        <v>2.6737170219421387</v>
      </c>
      <c r="AU197" s="27">
        <v>182</v>
      </c>
      <c r="AV197" s="30">
        <v>98.378378378378386</v>
      </c>
      <c r="AW197" s="30">
        <v>3.3272213935852051</v>
      </c>
      <c r="AX197" s="11"/>
      <c r="AY197" s="12"/>
      <c r="AZ197" s="12"/>
      <c r="BA197" s="12"/>
      <c r="BB197" s="12"/>
      <c r="BC197" s="12"/>
      <c r="BD197" s="12"/>
      <c r="BE197" s="12"/>
      <c r="BF197" s="10"/>
      <c r="BH197" s="10"/>
    </row>
    <row r="198" spans="3:60" ht="15" x14ac:dyDescent="0.25">
      <c r="C198" s="27"/>
      <c r="D198" s="39"/>
      <c r="E198" s="30"/>
      <c r="F198" s="30"/>
      <c r="G198" s="30"/>
      <c r="H198" s="27">
        <v>187</v>
      </c>
      <c r="I198" s="39">
        <v>43746</v>
      </c>
      <c r="J198" s="30">
        <v>6.7823238372802734</v>
      </c>
      <c r="K198" s="30">
        <v>7.5438880920410156</v>
      </c>
      <c r="L198" s="30">
        <v>4.8950004577636719</v>
      </c>
      <c r="N198" s="3">
        <v>187</v>
      </c>
      <c r="O198" s="9">
        <v>43746</v>
      </c>
      <c r="P198" s="10">
        <f t="shared" si="6"/>
        <v>6.7823238372802734</v>
      </c>
      <c r="Q198" s="10">
        <f t="shared" si="7"/>
        <v>7.5438880920410156</v>
      </c>
      <c r="R198" s="10">
        <f t="shared" si="8"/>
        <v>4.8950004577636719</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98.918918918918919</v>
      </c>
      <c r="AT198" s="30">
        <v>2.5581636428833008</v>
      </c>
      <c r="AU198" s="27">
        <v>183</v>
      </c>
      <c r="AV198" s="30">
        <v>98.918918918918919</v>
      </c>
      <c r="AW198" s="30">
        <v>2.7699999809265137</v>
      </c>
      <c r="AX198" s="11"/>
      <c r="AY198" s="12"/>
      <c r="AZ198" s="12"/>
      <c r="BA198" s="12"/>
      <c r="BB198" s="12"/>
      <c r="BC198" s="12"/>
      <c r="BD198" s="12"/>
      <c r="BE198" s="12"/>
      <c r="BF198" s="10"/>
      <c r="BH198" s="10"/>
    </row>
    <row r="199" spans="3:60" ht="15" x14ac:dyDescent="0.25">
      <c r="C199" s="27"/>
      <c r="D199" s="39"/>
      <c r="E199" s="30"/>
      <c r="F199" s="30"/>
      <c r="G199" s="30"/>
      <c r="H199" s="27">
        <v>188</v>
      </c>
      <c r="I199" s="39">
        <v>43747</v>
      </c>
      <c r="J199" s="30">
        <v>2.4880197048187256</v>
      </c>
      <c r="K199" s="30">
        <v>4.7661104202270508</v>
      </c>
      <c r="L199" s="30">
        <v>1.1261113882064819</v>
      </c>
      <c r="N199" s="3">
        <v>188</v>
      </c>
      <c r="O199" s="9">
        <v>43747</v>
      </c>
      <c r="P199" s="10">
        <f t="shared" ref="P199:P210" si="9">+J199</f>
        <v>2.4880197048187256</v>
      </c>
      <c r="Q199" s="10">
        <f t="shared" ref="Q199:Q210" si="10">+K199</f>
        <v>4.7661104202270508</v>
      </c>
      <c r="R199" s="10">
        <f t="shared" ref="R199:R210" si="11">+L199</f>
        <v>1.1261113882064819</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99.459459459459467</v>
      </c>
      <c r="AT199" s="30">
        <v>2.4880197048187256</v>
      </c>
      <c r="AU199" s="27">
        <v>184</v>
      </c>
      <c r="AV199" s="30">
        <v>99.459459459459467</v>
      </c>
      <c r="AW199" s="30">
        <v>2.7172214984893799</v>
      </c>
      <c r="AX199" s="11"/>
      <c r="AY199" s="12"/>
      <c r="AZ199" s="12"/>
      <c r="BA199" s="12"/>
      <c r="BB199" s="12"/>
      <c r="BC199" s="12"/>
      <c r="BD199" s="12"/>
      <c r="BE199" s="12"/>
      <c r="BF199" s="10"/>
      <c r="BH199" s="10"/>
    </row>
    <row r="200" spans="3:60" ht="15" x14ac:dyDescent="0.25">
      <c r="C200" s="27"/>
      <c r="D200" s="39"/>
      <c r="E200" s="30"/>
      <c r="F200" s="30"/>
      <c r="G200" s="30"/>
      <c r="H200" s="27">
        <v>189</v>
      </c>
      <c r="I200" s="39">
        <v>43748</v>
      </c>
      <c r="J200" s="30">
        <v>2.6737170219421387</v>
      </c>
      <c r="K200" s="30">
        <v>2.7699999809265137</v>
      </c>
      <c r="L200" s="30">
        <v>2.5572226047515869</v>
      </c>
      <c r="N200" s="3">
        <v>189</v>
      </c>
      <c r="O200" s="9">
        <v>43748</v>
      </c>
      <c r="P200" s="10">
        <f t="shared" si="9"/>
        <v>2.6737170219421387</v>
      </c>
      <c r="Q200" s="10">
        <f t="shared" si="10"/>
        <v>2.7699999809265137</v>
      </c>
      <c r="R200" s="10">
        <f t="shared" si="11"/>
        <v>2.5572226047515869</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c r="D201" s="39"/>
      <c r="E201" s="30"/>
      <c r="F201" s="30"/>
      <c r="G201" s="30"/>
      <c r="H201" s="27">
        <v>190</v>
      </c>
      <c r="I201" s="39">
        <v>43749</v>
      </c>
      <c r="J201" s="30">
        <v>2.5581636428833008</v>
      </c>
      <c r="K201" s="30">
        <v>2.7172214984893799</v>
      </c>
      <c r="L201" s="30">
        <v>2.396111011505127</v>
      </c>
      <c r="N201" s="3">
        <v>190</v>
      </c>
      <c r="O201" s="9">
        <v>43749</v>
      </c>
      <c r="P201" s="10">
        <f t="shared" si="9"/>
        <v>2.5581636428833008</v>
      </c>
      <c r="Q201" s="10">
        <f t="shared" si="10"/>
        <v>2.7172214984893799</v>
      </c>
      <c r="R201" s="10">
        <f t="shared" si="11"/>
        <v>2.396111011505127</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c r="D202" s="39"/>
      <c r="E202" s="30"/>
      <c r="F202" s="30"/>
      <c r="G202" s="30"/>
      <c r="H202" s="27">
        <v>191</v>
      </c>
      <c r="I202" s="39">
        <v>43750</v>
      </c>
      <c r="J202" s="30">
        <v>2.7384164333343506</v>
      </c>
      <c r="K202" s="30">
        <v>3.3272213935852051</v>
      </c>
      <c r="L202" s="30">
        <v>2.1822230815887451</v>
      </c>
      <c r="N202" s="3">
        <v>191</v>
      </c>
      <c r="O202" s="9">
        <v>43750</v>
      </c>
      <c r="P202" s="10">
        <f t="shared" si="9"/>
        <v>2.7384164333343506</v>
      </c>
      <c r="Q202" s="10">
        <f t="shared" si="10"/>
        <v>3.3272213935852051</v>
      </c>
      <c r="R202" s="10">
        <f t="shared" si="11"/>
        <v>2.1822230815887451</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c r="D203" s="39"/>
      <c r="E203" s="30"/>
      <c r="F203" s="30"/>
      <c r="G203" s="30"/>
      <c r="H203" s="27">
        <v>192</v>
      </c>
      <c r="I203" s="39">
        <v>43751</v>
      </c>
      <c r="J203" s="30">
        <v>4.1463046073913574</v>
      </c>
      <c r="K203" s="30">
        <v>5.2311115264892578</v>
      </c>
      <c r="L203" s="30">
        <v>2.8500006198883057</v>
      </c>
      <c r="N203" s="3">
        <v>192</v>
      </c>
      <c r="O203" s="9">
        <v>43751</v>
      </c>
      <c r="P203" s="10">
        <f t="shared" si="9"/>
        <v>4.1463046073913574</v>
      </c>
      <c r="Q203" s="10">
        <f t="shared" si="10"/>
        <v>5.2311115264892578</v>
      </c>
      <c r="R203" s="10">
        <f t="shared" si="11"/>
        <v>2.8500006198883057</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c r="D204" s="39"/>
      <c r="E204" s="30"/>
      <c r="F204" s="30"/>
      <c r="G204" s="30"/>
      <c r="H204" s="27">
        <v>193</v>
      </c>
      <c r="I204" s="39">
        <v>43752</v>
      </c>
      <c r="J204" s="30">
        <v>4.854583740234375</v>
      </c>
      <c r="K204" s="30">
        <v>5.4372215270996094</v>
      </c>
      <c r="L204" s="30">
        <v>4.4277782440185547</v>
      </c>
      <c r="N204" s="3">
        <v>193</v>
      </c>
      <c r="O204" s="9">
        <v>43752</v>
      </c>
      <c r="P204" s="10">
        <f t="shared" si="9"/>
        <v>4.854583740234375</v>
      </c>
      <c r="Q204" s="10">
        <f t="shared" si="10"/>
        <v>5.4372215270996094</v>
      </c>
      <c r="R204" s="10">
        <f t="shared" si="11"/>
        <v>4.4277782440185547</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c r="D205" s="39"/>
      <c r="E205" s="30"/>
      <c r="F205" s="30"/>
      <c r="G205" s="30"/>
      <c r="H205" s="27">
        <v>194</v>
      </c>
      <c r="I205" s="39">
        <v>43753</v>
      </c>
      <c r="J205" s="30">
        <v>4.8550000190734863</v>
      </c>
      <c r="K205" s="30">
        <v>5.4369997978210449</v>
      </c>
      <c r="L205" s="30">
        <v>4.4022221565246582</v>
      </c>
      <c r="N205" s="3">
        <v>194</v>
      </c>
      <c r="O205" s="9">
        <v>43753</v>
      </c>
      <c r="P205" s="10">
        <f t="shared" si="9"/>
        <v>4.8550000190734863</v>
      </c>
      <c r="Q205" s="10">
        <f t="shared" si="10"/>
        <v>5.4369997978210449</v>
      </c>
      <c r="R205" s="10">
        <f t="shared" si="11"/>
        <v>4.4022221565246582</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c r="D206" s="39"/>
      <c r="E206" s="30"/>
      <c r="F206" s="30"/>
      <c r="G206" s="30"/>
      <c r="H206" s="27">
        <v>195</v>
      </c>
      <c r="I206" s="39">
        <v>43749</v>
      </c>
      <c r="J206" s="30">
        <v>2.5581636428833008</v>
      </c>
      <c r="K206" s="30">
        <v>2.7172214984893799</v>
      </c>
      <c r="L206" s="30">
        <v>2.396111011505127</v>
      </c>
      <c r="N206" s="3">
        <v>195</v>
      </c>
      <c r="O206" s="9">
        <v>43749</v>
      </c>
      <c r="P206" s="10">
        <f t="shared" si="9"/>
        <v>2.5581636428833008</v>
      </c>
      <c r="Q206" s="10">
        <f t="shared" si="10"/>
        <v>2.7172214984893799</v>
      </c>
      <c r="R206" s="10">
        <f t="shared" si="11"/>
        <v>2.396111011505127</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c r="D207" s="39"/>
      <c r="E207" s="30"/>
      <c r="F207" s="30"/>
      <c r="G207" s="30"/>
      <c r="H207" s="27">
        <v>196</v>
      </c>
      <c r="I207" s="39">
        <v>43750</v>
      </c>
      <c r="J207" s="30">
        <v>2.7384164333343506</v>
      </c>
      <c r="K207" s="30">
        <v>3.3272213935852051</v>
      </c>
      <c r="L207" s="30">
        <v>2.1822230815887451</v>
      </c>
      <c r="N207" s="3">
        <v>196</v>
      </c>
      <c r="O207" s="9">
        <v>43750</v>
      </c>
      <c r="P207" s="10">
        <f t="shared" si="9"/>
        <v>2.7384164333343506</v>
      </c>
      <c r="Q207" s="10">
        <f t="shared" si="10"/>
        <v>3.3272213935852051</v>
      </c>
      <c r="R207" s="10">
        <f t="shared" si="11"/>
        <v>2.1822230815887451</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c r="D208" s="39"/>
      <c r="E208" s="30"/>
      <c r="F208" s="30"/>
      <c r="G208" s="30"/>
      <c r="H208" s="27">
        <v>197</v>
      </c>
      <c r="I208" s="39">
        <v>43751</v>
      </c>
      <c r="J208" s="30">
        <v>4.1463046073913574</v>
      </c>
      <c r="K208" s="30">
        <v>5.2311115264892578</v>
      </c>
      <c r="L208" s="30">
        <v>2.8500006198883057</v>
      </c>
      <c r="N208" s="3">
        <v>197</v>
      </c>
      <c r="O208" s="9">
        <v>43751</v>
      </c>
      <c r="P208" s="10">
        <f t="shared" si="9"/>
        <v>4.1463046073913574</v>
      </c>
      <c r="Q208" s="10">
        <f t="shared" si="10"/>
        <v>5.2311115264892578</v>
      </c>
      <c r="R208" s="10">
        <f t="shared" si="11"/>
        <v>2.8500006198883057</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c r="D209" s="39"/>
      <c r="E209" s="30"/>
      <c r="F209" s="30"/>
      <c r="G209" s="30"/>
      <c r="H209" s="27">
        <v>198</v>
      </c>
      <c r="I209" s="39">
        <v>43752</v>
      </c>
      <c r="J209" s="30">
        <v>4.854583740234375</v>
      </c>
      <c r="K209" s="30">
        <v>5.4372215270996094</v>
      </c>
      <c r="L209" s="30">
        <v>4.4277782440185547</v>
      </c>
      <c r="N209" s="3">
        <v>198</v>
      </c>
      <c r="O209" s="9">
        <v>43752</v>
      </c>
      <c r="P209" s="10">
        <f t="shared" si="9"/>
        <v>4.854583740234375</v>
      </c>
      <c r="Q209" s="10">
        <f t="shared" si="10"/>
        <v>5.4372215270996094</v>
      </c>
      <c r="R209" s="10">
        <f t="shared" si="11"/>
        <v>4.4277782440185547</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c r="D210" s="39"/>
      <c r="E210" s="30"/>
      <c r="F210" s="30"/>
      <c r="G210" s="30"/>
      <c r="H210" s="27">
        <v>199</v>
      </c>
      <c r="I210" s="39">
        <v>43753</v>
      </c>
      <c r="J210" s="30">
        <v>4.854583740234375</v>
      </c>
      <c r="K210" s="30">
        <v>5.4372215270996094</v>
      </c>
      <c r="L210" s="30">
        <v>4.4022221565246582</v>
      </c>
      <c r="N210" s="3">
        <v>199</v>
      </c>
      <c r="O210" s="9">
        <v>43753</v>
      </c>
      <c r="P210" s="10">
        <f t="shared" si="9"/>
        <v>4.854583740234375</v>
      </c>
      <c r="Q210" s="10">
        <f t="shared" si="10"/>
        <v>5.4372215270996094</v>
      </c>
      <c r="R210" s="10">
        <f t="shared" si="11"/>
        <v>4.4022221565246582</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7"/>
      <c r="E4581" s="47"/>
    </row>
    <row r="4582" spans="3:5" ht="15" x14ac:dyDescent="0.25">
      <c r="D4582" s="47"/>
      <c r="E4582" s="47"/>
    </row>
    <row r="4583" spans="3:5" ht="15" x14ac:dyDescent="0.25">
      <c r="D4583" s="47"/>
      <c r="E4583" s="47"/>
    </row>
    <row r="4584" spans="3:5" ht="15" x14ac:dyDescent="0.25">
      <c r="D4584" s="47"/>
      <c r="E4584" s="47"/>
    </row>
    <row r="4585" spans="3:5" ht="15" x14ac:dyDescent="0.25">
      <c r="D4585" s="47"/>
      <c r="E4585" s="47"/>
    </row>
    <row r="4586" spans="3:5" ht="15" x14ac:dyDescent="0.25">
      <c r="D4586" s="47"/>
      <c r="E4586" s="47"/>
    </row>
    <row r="4587" spans="3:5" ht="15" x14ac:dyDescent="0.25">
      <c r="D4587" s="47"/>
      <c r="E4587" s="47"/>
    </row>
    <row r="4588" spans="3:5" ht="15" x14ac:dyDescent="0.25">
      <c r="D4588" s="47"/>
      <c r="E4588" s="47"/>
    </row>
    <row r="4589" spans="3:5" ht="15" x14ac:dyDescent="0.25">
      <c r="D4589" s="47"/>
      <c r="E4589" s="47"/>
    </row>
    <row r="4590" spans="3:5" ht="15" x14ac:dyDescent="0.25">
      <c r="D4590" s="47"/>
      <c r="E4590" s="47"/>
    </row>
    <row r="4591" spans="3:5" ht="15" x14ac:dyDescent="0.25">
      <c r="D4591" s="47"/>
      <c r="E4591" s="47"/>
    </row>
    <row r="4592" spans="3:5" ht="15" x14ac:dyDescent="0.25">
      <c r="D4592" s="47"/>
      <c r="E4592" s="47"/>
    </row>
    <row r="4593" spans="4:5" ht="15" x14ac:dyDescent="0.25">
      <c r="D4593" s="47"/>
      <c r="E4593" s="47"/>
    </row>
    <row r="4594" spans="4:5" ht="15" x14ac:dyDescent="0.25">
      <c r="D4594" s="47"/>
      <c r="E4594" s="47"/>
    </row>
    <row r="4595" spans="4:5" ht="15" x14ac:dyDescent="0.25">
      <c r="D4595" s="47"/>
      <c r="E4595" s="47"/>
    </row>
    <row r="4596" spans="4:5" ht="15" x14ac:dyDescent="0.25">
      <c r="D4596" s="47"/>
      <c r="E4596" s="47"/>
    </row>
    <row r="4597" spans="4:5" ht="15" x14ac:dyDescent="0.25">
      <c r="D4597" s="47"/>
      <c r="E4597" s="47"/>
    </row>
    <row r="4598" spans="4:5" ht="15" x14ac:dyDescent="0.25">
      <c r="D4598" s="47"/>
      <c r="E4598" s="47"/>
    </row>
    <row r="4599" spans="4:5" ht="15" x14ac:dyDescent="0.25">
      <c r="D4599" s="47"/>
      <c r="E4599" s="47"/>
    </row>
    <row r="4600" spans="4:5" ht="15" x14ac:dyDescent="0.25">
      <c r="D4600" s="47"/>
      <c r="E4600" s="47"/>
    </row>
    <row r="4601" spans="4:5" ht="15" x14ac:dyDescent="0.25">
      <c r="D4601" s="47"/>
      <c r="E4601" s="47"/>
    </row>
    <row r="4602" spans="4:5" ht="15" x14ac:dyDescent="0.25">
      <c r="D4602" s="47"/>
      <c r="E4602" s="47"/>
    </row>
    <row r="4603" spans="4:5" ht="15" x14ac:dyDescent="0.25">
      <c r="D4603" s="47"/>
      <c r="E4603" s="47"/>
    </row>
    <row r="4604" spans="4:5" ht="15" x14ac:dyDescent="0.25">
      <c r="D4604" s="47"/>
      <c r="E4604" s="47"/>
    </row>
    <row r="4605" spans="4:5" ht="15" x14ac:dyDescent="0.25">
      <c r="D4605" s="47"/>
      <c r="E4605" s="47"/>
    </row>
    <row r="4606" spans="4:5" ht="15" x14ac:dyDescent="0.25">
      <c r="D4606" s="47"/>
      <c r="E4606" s="47"/>
    </row>
    <row r="4607" spans="4:5" ht="15" x14ac:dyDescent="0.25">
      <c r="D4607" s="47"/>
      <c r="E4607" s="47"/>
    </row>
    <row r="4608" spans="4:5" ht="15" x14ac:dyDescent="0.25">
      <c r="D4608" s="47"/>
      <c r="E4608" s="47"/>
    </row>
    <row r="4609" spans="4:5" ht="15" x14ac:dyDescent="0.25">
      <c r="D4609" s="47"/>
      <c r="E4609" s="47"/>
    </row>
    <row r="4610" spans="4:5" ht="15" x14ac:dyDescent="0.25">
      <c r="D4610" s="47"/>
      <c r="E4610" s="47"/>
    </row>
    <row r="4611" spans="4:5" ht="15" x14ac:dyDescent="0.25">
      <c r="D4611" s="47"/>
      <c r="E4611" s="47"/>
    </row>
    <row r="4612" spans="4:5" ht="15" x14ac:dyDescent="0.25">
      <c r="D4612" s="47"/>
      <c r="E4612" s="47"/>
    </row>
    <row r="4613" spans="4:5" ht="15" x14ac:dyDescent="0.25">
      <c r="D4613" s="47"/>
      <c r="E4613" s="47"/>
    </row>
    <row r="4614" spans="4:5" ht="15" x14ac:dyDescent="0.25">
      <c r="D4614" s="47"/>
      <c r="E4614" s="47"/>
    </row>
    <row r="4615" spans="4:5" ht="15" x14ac:dyDescent="0.25">
      <c r="D4615" s="47"/>
      <c r="E4615" s="47"/>
    </row>
    <row r="4616" spans="4:5" ht="15" x14ac:dyDescent="0.25">
      <c r="D4616" s="47"/>
      <c r="E4616" s="47"/>
    </row>
    <row r="4617" spans="4:5" ht="15" x14ac:dyDescent="0.25">
      <c r="D4617" s="47"/>
      <c r="E4617" s="47"/>
    </row>
    <row r="4618" spans="4:5" ht="15" x14ac:dyDescent="0.25">
      <c r="D4618" s="47"/>
      <c r="E4618" s="47"/>
    </row>
    <row r="4619" spans="4:5" ht="15" x14ac:dyDescent="0.25">
      <c r="D4619" s="47"/>
      <c r="E4619" s="47"/>
    </row>
    <row r="4620" spans="4:5" ht="15" x14ac:dyDescent="0.25">
      <c r="D4620" s="47"/>
      <c r="E4620" s="47"/>
    </row>
    <row r="4621" spans="4:5" ht="15" x14ac:dyDescent="0.25">
      <c r="D4621" s="47"/>
      <c r="E4621" s="47"/>
    </row>
    <row r="4622" spans="4:5" ht="15" x14ac:dyDescent="0.25">
      <c r="D4622" s="47"/>
      <c r="E4622" s="47"/>
    </row>
    <row r="4623" spans="4:5" ht="15" x14ac:dyDescent="0.25">
      <c r="D4623" s="47"/>
      <c r="E4623" s="47"/>
    </row>
    <row r="4624" spans="4:5" ht="15" x14ac:dyDescent="0.25">
      <c r="D4624" s="47"/>
      <c r="E4624" s="47"/>
    </row>
    <row r="4625" spans="4:5" ht="15" x14ac:dyDescent="0.25">
      <c r="D4625" s="47"/>
      <c r="E4625" s="47"/>
    </row>
    <row r="4626" spans="4:5" ht="15" x14ac:dyDescent="0.25">
      <c r="D4626" s="47"/>
      <c r="E4626" s="47"/>
    </row>
    <row r="4627" spans="4:5" ht="15" x14ac:dyDescent="0.25">
      <c r="D4627" s="47"/>
      <c r="E4627" s="47"/>
    </row>
    <row r="4628" spans="4:5" ht="15" x14ac:dyDescent="0.25">
      <c r="D4628" s="47"/>
      <c r="E4628" s="47"/>
    </row>
    <row r="4629" spans="4:5" ht="15" x14ac:dyDescent="0.25">
      <c r="D4629" s="47"/>
      <c r="E4629" s="47"/>
    </row>
    <row r="4630" spans="4:5" ht="15" x14ac:dyDescent="0.25">
      <c r="D4630" s="47"/>
      <c r="E4630" s="47"/>
    </row>
    <row r="4631" spans="4:5" ht="15" x14ac:dyDescent="0.25">
      <c r="D4631" s="47"/>
      <c r="E4631" s="47"/>
    </row>
    <row r="4632" spans="4:5" ht="15" x14ac:dyDescent="0.25">
      <c r="D4632" s="47"/>
      <c r="E4632" s="47"/>
    </row>
    <row r="4633" spans="4:5" ht="15" x14ac:dyDescent="0.25">
      <c r="D4633" s="47"/>
      <c r="E4633" s="47"/>
    </row>
    <row r="4634" spans="4:5" ht="15" x14ac:dyDescent="0.25">
      <c r="D4634" s="47"/>
      <c r="E4634" s="47"/>
    </row>
    <row r="4635" spans="4:5" ht="15" x14ac:dyDescent="0.25">
      <c r="D4635" s="47"/>
      <c r="E4635" s="47"/>
    </row>
    <row r="4636" spans="4:5" ht="15" x14ac:dyDescent="0.25">
      <c r="D4636" s="47"/>
      <c r="E4636" s="47"/>
    </row>
    <row r="4637" spans="4:5" ht="15" x14ac:dyDescent="0.25">
      <c r="D4637" s="47"/>
      <c r="E4637" s="47"/>
    </row>
    <row r="4638" spans="4:5" ht="15" x14ac:dyDescent="0.25">
      <c r="D4638" s="47"/>
      <c r="E4638" s="47"/>
    </row>
    <row r="4639" spans="4:5" ht="15" x14ac:dyDescent="0.25">
      <c r="D4639" s="47"/>
      <c r="E4639" s="47"/>
    </row>
    <row r="4640" spans="4:5" ht="15" x14ac:dyDescent="0.25">
      <c r="D4640" s="47"/>
      <c r="E4640" s="47"/>
    </row>
    <row r="4641" spans="4:5" ht="15" x14ac:dyDescent="0.25">
      <c r="D4641" s="47"/>
      <c r="E4641" s="47"/>
    </row>
    <row r="4642" spans="4:5" ht="15" x14ac:dyDescent="0.25">
      <c r="D4642" s="47"/>
      <c r="E4642" s="47"/>
    </row>
    <row r="4643" spans="4:5" ht="15" x14ac:dyDescent="0.25">
      <c r="D4643" s="47"/>
      <c r="E4643" s="47"/>
    </row>
    <row r="4644" spans="4:5" ht="15" x14ac:dyDescent="0.25">
      <c r="D4644" s="47"/>
      <c r="E4644" s="47"/>
    </row>
    <row r="4645" spans="4:5" ht="15" x14ac:dyDescent="0.25">
      <c r="D4645" s="47"/>
      <c r="E4645" s="47"/>
    </row>
    <row r="4646" spans="4:5" ht="15" x14ac:dyDescent="0.25">
      <c r="D4646" s="47"/>
      <c r="E4646" s="47"/>
    </row>
    <row r="4647" spans="4:5" ht="15" x14ac:dyDescent="0.25">
      <c r="D4647" s="47"/>
      <c r="E4647" s="47"/>
    </row>
    <row r="4648" spans="4:5" ht="15" x14ac:dyDescent="0.25">
      <c r="D4648" s="47"/>
      <c r="E4648" s="47"/>
    </row>
    <row r="4649" spans="4:5" ht="15" x14ac:dyDescent="0.25">
      <c r="D4649" s="47"/>
      <c r="E4649" s="47"/>
    </row>
    <row r="4650" spans="4:5" ht="15" x14ac:dyDescent="0.25">
      <c r="D4650" s="47"/>
      <c r="E4650" s="47"/>
    </row>
    <row r="4651" spans="4:5" ht="15" x14ac:dyDescent="0.25">
      <c r="D4651" s="47"/>
      <c r="E4651" s="47"/>
    </row>
    <row r="4652" spans="4:5" ht="15" x14ac:dyDescent="0.25">
      <c r="D4652" s="47"/>
      <c r="E4652" s="47"/>
    </row>
    <row r="4653" spans="4:5" ht="15" x14ac:dyDescent="0.25">
      <c r="D4653" s="47"/>
      <c r="E4653" s="47"/>
    </row>
    <row r="4654" spans="4:5" ht="15" x14ac:dyDescent="0.25">
      <c r="D4654" s="47"/>
      <c r="E4654" s="47"/>
    </row>
    <row r="4655" spans="4:5" ht="15" x14ac:dyDescent="0.25">
      <c r="D4655" s="47"/>
      <c r="E4655" s="47"/>
    </row>
    <row r="4656" spans="4:5" ht="15" x14ac:dyDescent="0.25">
      <c r="D4656" s="47"/>
      <c r="E4656" s="47"/>
    </row>
    <row r="4657" spans="4:5" ht="15" x14ac:dyDescent="0.25">
      <c r="D4657" s="47"/>
      <c r="E4657" s="47"/>
    </row>
    <row r="4658" spans="4:5" ht="15" x14ac:dyDescent="0.25">
      <c r="D4658" s="47"/>
      <c r="E4658" s="47"/>
    </row>
    <row r="4659" spans="4:5" ht="15" x14ac:dyDescent="0.25">
      <c r="D4659" s="47"/>
      <c r="E4659" s="47"/>
    </row>
    <row r="4660" spans="4:5" ht="15" x14ac:dyDescent="0.25">
      <c r="D4660" s="47"/>
      <c r="E4660" s="47"/>
    </row>
    <row r="4661" spans="4:5" ht="15" x14ac:dyDescent="0.25">
      <c r="D4661" s="47"/>
      <c r="E4661" s="47"/>
    </row>
    <row r="4662" spans="4:5" ht="15" x14ac:dyDescent="0.25">
      <c r="D4662" s="47"/>
      <c r="E4662" s="47"/>
    </row>
    <row r="4663" spans="4:5" ht="15" x14ac:dyDescent="0.25">
      <c r="D4663" s="47"/>
      <c r="E4663" s="47"/>
    </row>
    <row r="4664" spans="4:5" ht="15" x14ac:dyDescent="0.25">
      <c r="D4664" s="47"/>
      <c r="E4664" s="47"/>
    </row>
    <row r="4665" spans="4:5" ht="15" x14ac:dyDescent="0.25">
      <c r="D4665" s="47"/>
      <c r="E4665" s="47"/>
    </row>
    <row r="4666" spans="4:5" ht="15" x14ac:dyDescent="0.25">
      <c r="D4666" s="47"/>
      <c r="E4666" s="47"/>
    </row>
    <row r="4667" spans="4:5" ht="15" x14ac:dyDescent="0.25">
      <c r="D4667" s="47"/>
      <c r="E4667" s="47"/>
    </row>
    <row r="4668" spans="4:5" ht="15" x14ac:dyDescent="0.25">
      <c r="D4668" s="47"/>
      <c r="E4668" s="47"/>
    </row>
    <row r="4669" spans="4:5" ht="15" x14ac:dyDescent="0.25">
      <c r="D4669" s="47"/>
      <c r="E4669" s="47"/>
    </row>
    <row r="4670" spans="4:5" ht="15" x14ac:dyDescent="0.25">
      <c r="D4670" s="47"/>
      <c r="E4670" s="47"/>
    </row>
    <row r="4671" spans="4:5" ht="15" x14ac:dyDescent="0.25">
      <c r="D4671" s="47"/>
      <c r="E4671" s="47"/>
    </row>
    <row r="4672" spans="4:5" ht="15" x14ac:dyDescent="0.25">
      <c r="D4672" s="47"/>
      <c r="E4672" s="47"/>
    </row>
    <row r="4673" spans="4:5" ht="15" x14ac:dyDescent="0.25">
      <c r="D4673" s="47"/>
      <c r="E4673" s="47"/>
    </row>
    <row r="4674" spans="4:5" ht="15" x14ac:dyDescent="0.25">
      <c r="D4674" s="47"/>
      <c r="E4674" s="47"/>
    </row>
    <row r="4675" spans="4:5" ht="15" x14ac:dyDescent="0.25">
      <c r="D4675" s="47"/>
      <c r="E4675" s="47"/>
    </row>
    <row r="4676" spans="4:5" ht="15" x14ac:dyDescent="0.25">
      <c r="D4676" s="47"/>
      <c r="E4676" s="47"/>
    </row>
    <row r="4677" spans="4:5" ht="15" x14ac:dyDescent="0.25">
      <c r="D4677" s="47"/>
      <c r="E4677" s="47"/>
    </row>
    <row r="4678" spans="4:5" ht="15" x14ac:dyDescent="0.25">
      <c r="D4678" s="47"/>
      <c r="E4678" s="47"/>
    </row>
    <row r="4679" spans="4:5" ht="15" x14ac:dyDescent="0.25">
      <c r="D4679" s="47"/>
      <c r="E4679" s="47"/>
    </row>
    <row r="4680" spans="4:5" ht="15" x14ac:dyDescent="0.25">
      <c r="D4680" s="47"/>
      <c r="E4680" s="47"/>
    </row>
    <row r="4681" spans="4:5" ht="15" x14ac:dyDescent="0.25">
      <c r="D4681" s="47"/>
      <c r="E4681" s="47"/>
    </row>
    <row r="4682" spans="4:5" ht="15" x14ac:dyDescent="0.25">
      <c r="D4682" s="47"/>
      <c r="E4682" s="47"/>
    </row>
    <row r="4683" spans="4:5" ht="15" x14ac:dyDescent="0.25">
      <c r="D4683" s="47"/>
      <c r="E4683" s="47"/>
    </row>
    <row r="4684" spans="4:5" ht="15" x14ac:dyDescent="0.25">
      <c r="D4684" s="47"/>
      <c r="E4684" s="47"/>
    </row>
    <row r="4685" spans="4:5" ht="15" x14ac:dyDescent="0.25">
      <c r="D4685" s="47"/>
      <c r="E4685" s="47"/>
    </row>
    <row r="4686" spans="4:5" ht="15" x14ac:dyDescent="0.25">
      <c r="D4686" s="47"/>
      <c r="E4686" s="47"/>
    </row>
    <row r="4687" spans="4:5" ht="15" x14ac:dyDescent="0.25">
      <c r="D4687" s="47"/>
      <c r="E4687" s="47"/>
    </row>
    <row r="4688" spans="4:5" ht="15" x14ac:dyDescent="0.25">
      <c r="D4688" s="47"/>
      <c r="E4688" s="47"/>
    </row>
    <row r="4689" spans="4:5" ht="15" x14ac:dyDescent="0.25">
      <c r="D4689" s="47"/>
      <c r="E4689" s="47"/>
    </row>
    <row r="4690" spans="4:5" ht="15" x14ac:dyDescent="0.25">
      <c r="D4690" s="47"/>
      <c r="E4690" s="47"/>
    </row>
    <row r="4691" spans="4:5" ht="15" x14ac:dyDescent="0.25">
      <c r="D4691" s="47"/>
      <c r="E4691" s="47"/>
    </row>
    <row r="4692" spans="4:5" ht="15" x14ac:dyDescent="0.25">
      <c r="D4692" s="47"/>
      <c r="E4692" s="47"/>
    </row>
    <row r="4693" spans="4:5" ht="15" x14ac:dyDescent="0.25">
      <c r="D4693" s="47"/>
      <c r="E4693" s="47"/>
    </row>
    <row r="4694" spans="4:5" ht="15" x14ac:dyDescent="0.25">
      <c r="D4694" s="47"/>
      <c r="E4694" s="47"/>
    </row>
    <row r="4695" spans="4:5" ht="15" x14ac:dyDescent="0.25">
      <c r="D4695" s="47"/>
      <c r="E4695" s="47"/>
    </row>
    <row r="4696" spans="4:5" ht="15" x14ac:dyDescent="0.25">
      <c r="D4696" s="47"/>
      <c r="E4696" s="47"/>
    </row>
    <row r="4697" spans="4:5" ht="15" x14ac:dyDescent="0.25">
      <c r="D4697" s="47"/>
      <c r="E4697" s="47"/>
    </row>
    <row r="4698" spans="4:5" ht="15" x14ac:dyDescent="0.25">
      <c r="D4698" s="47"/>
      <c r="E4698" s="47"/>
    </row>
    <row r="4699" spans="4:5" ht="15" x14ac:dyDescent="0.25">
      <c r="D4699" s="47"/>
      <c r="E4699" s="47"/>
    </row>
    <row r="4700" spans="4:5" ht="15" x14ac:dyDescent="0.25">
      <c r="D4700" s="47"/>
      <c r="E4700" s="47"/>
    </row>
    <row r="4701" spans="4:5" ht="15" x14ac:dyDescent="0.25">
      <c r="D4701" s="47"/>
      <c r="E4701" s="47"/>
    </row>
    <row r="4702" spans="4:5" ht="15" x14ac:dyDescent="0.25">
      <c r="D4702" s="47"/>
      <c r="E4702" s="47"/>
    </row>
    <row r="4703" spans="4:5" ht="15" x14ac:dyDescent="0.25">
      <c r="D4703" s="47"/>
      <c r="E4703" s="47"/>
    </row>
    <row r="4704" spans="4:5" ht="15" x14ac:dyDescent="0.25">
      <c r="D4704" s="47"/>
      <c r="E4704" s="47"/>
    </row>
    <row r="4705" spans="4:5" ht="15" x14ac:dyDescent="0.25">
      <c r="D4705" s="47"/>
      <c r="E4705" s="47"/>
    </row>
    <row r="4706" spans="4:5" ht="15" x14ac:dyDescent="0.25">
      <c r="D4706" s="47"/>
      <c r="E4706" s="47"/>
    </row>
    <row r="4707" spans="4:5" ht="15" x14ac:dyDescent="0.25">
      <c r="D4707" s="47"/>
      <c r="E4707" s="47"/>
    </row>
    <row r="4708" spans="4:5" ht="15" x14ac:dyDescent="0.25">
      <c r="D4708" s="47"/>
      <c r="E4708" s="47"/>
    </row>
    <row r="4709" spans="4:5" ht="15" x14ac:dyDescent="0.25">
      <c r="D4709" s="47"/>
      <c r="E4709" s="47"/>
    </row>
    <row r="4710" spans="4:5" ht="15" x14ac:dyDescent="0.25">
      <c r="D4710" s="47"/>
      <c r="E4710" s="47"/>
    </row>
    <row r="4711" spans="4:5" ht="15" x14ac:dyDescent="0.25">
      <c r="D4711" s="47"/>
      <c r="E4711" s="47"/>
    </row>
    <row r="4712" spans="4:5" ht="15" x14ac:dyDescent="0.25">
      <c r="D4712" s="47"/>
      <c r="E4712" s="47"/>
    </row>
    <row r="4713" spans="4:5" ht="15" x14ac:dyDescent="0.25">
      <c r="D4713" s="47"/>
      <c r="E4713" s="47"/>
    </row>
    <row r="4714" spans="4:5" ht="15" x14ac:dyDescent="0.25">
      <c r="D4714" s="47"/>
      <c r="E4714" s="47"/>
    </row>
    <row r="4715" spans="4:5" ht="15" x14ac:dyDescent="0.25">
      <c r="D4715" s="47"/>
      <c r="E4715" s="47"/>
    </row>
    <row r="4716" spans="4:5" ht="15" x14ac:dyDescent="0.25">
      <c r="D4716" s="47"/>
      <c r="E4716" s="47"/>
    </row>
    <row r="4717" spans="4:5" ht="15" x14ac:dyDescent="0.25">
      <c r="D4717" s="47"/>
      <c r="E4717" s="47"/>
    </row>
    <row r="4718" spans="4:5" ht="15" x14ac:dyDescent="0.25">
      <c r="D4718" s="47"/>
      <c r="E4718" s="47"/>
    </row>
    <row r="4719" spans="4:5" ht="15" x14ac:dyDescent="0.25">
      <c r="D4719" s="47"/>
      <c r="E4719" s="47"/>
    </row>
    <row r="4720" spans="4:5" ht="15" x14ac:dyDescent="0.25">
      <c r="D4720" s="47"/>
      <c r="E4720" s="47"/>
    </row>
    <row r="4721" spans="4:5" ht="15" x14ac:dyDescent="0.25">
      <c r="D4721" s="47"/>
      <c r="E4721" s="47"/>
    </row>
    <row r="4722" spans="4:5" ht="15" x14ac:dyDescent="0.25">
      <c r="D4722" s="47"/>
      <c r="E4722" s="47"/>
    </row>
    <row r="4723" spans="4:5" ht="15" x14ac:dyDescent="0.25">
      <c r="D4723" s="47"/>
      <c r="E4723" s="47"/>
    </row>
    <row r="4724" spans="4:5" ht="15" x14ac:dyDescent="0.25">
      <c r="D4724" s="47"/>
      <c r="E4724" s="47"/>
    </row>
    <row r="4725" spans="4:5" ht="15" x14ac:dyDescent="0.25">
      <c r="D4725" s="47"/>
      <c r="E4725" s="47"/>
    </row>
    <row r="4726" spans="4:5" ht="15" x14ac:dyDescent="0.25">
      <c r="D4726" s="47"/>
      <c r="E4726" s="47"/>
    </row>
    <row r="4727" spans="4:5" ht="15" x14ac:dyDescent="0.25">
      <c r="D4727" s="47"/>
      <c r="E4727" s="47"/>
    </row>
    <row r="4728" spans="4:5" ht="15" x14ac:dyDescent="0.25">
      <c r="D4728" s="47"/>
      <c r="E4728" s="47"/>
    </row>
    <row r="4729" spans="4:5" ht="15" x14ac:dyDescent="0.25">
      <c r="D4729" s="47"/>
      <c r="E4729" s="47"/>
    </row>
    <row r="4730" spans="4:5" ht="15" x14ac:dyDescent="0.25">
      <c r="D4730" s="47"/>
      <c r="E4730" s="47"/>
    </row>
    <row r="4731" spans="4:5" ht="15" x14ac:dyDescent="0.25">
      <c r="D4731" s="47"/>
      <c r="E4731" s="47"/>
    </row>
    <row r="4732" spans="4:5" ht="15" x14ac:dyDescent="0.25">
      <c r="D4732" s="47"/>
      <c r="E4732" s="47"/>
    </row>
    <row r="4733" spans="4:5" ht="15" x14ac:dyDescent="0.25">
      <c r="D4733" s="47"/>
      <c r="E4733" s="47"/>
    </row>
    <row r="4734" spans="4:5" ht="15" x14ac:dyDescent="0.25">
      <c r="D4734" s="47"/>
      <c r="E4734" s="47"/>
    </row>
    <row r="4735" spans="4:5" ht="15" x14ac:dyDescent="0.25">
      <c r="D4735" s="47"/>
      <c r="E4735" s="47"/>
    </row>
    <row r="4736" spans="4:5" ht="15" x14ac:dyDescent="0.25">
      <c r="D4736" s="47"/>
      <c r="E4736" s="47"/>
    </row>
    <row r="4737" spans="4:5" ht="15" x14ac:dyDescent="0.25">
      <c r="D4737" s="47"/>
      <c r="E4737" s="47"/>
    </row>
    <row r="4738" spans="4:5" ht="15" x14ac:dyDescent="0.25">
      <c r="D4738" s="47"/>
      <c r="E4738" s="47"/>
    </row>
    <row r="4739" spans="4:5" ht="15" x14ac:dyDescent="0.25">
      <c r="D4739" s="47"/>
      <c r="E4739" s="47"/>
    </row>
    <row r="4740" spans="4:5" ht="15" x14ac:dyDescent="0.25">
      <c r="D4740" s="47"/>
      <c r="E4740" s="47"/>
    </row>
    <row r="4741" spans="4:5" ht="15" x14ac:dyDescent="0.25">
      <c r="D4741" s="47"/>
      <c r="E4741" s="47"/>
    </row>
    <row r="4742" spans="4:5" ht="15" x14ac:dyDescent="0.25">
      <c r="D4742" s="47"/>
      <c r="E4742" s="47"/>
    </row>
    <row r="4743" spans="4:5" ht="15" x14ac:dyDescent="0.25">
      <c r="D4743" s="47"/>
      <c r="E4743" s="47"/>
    </row>
    <row r="4744" spans="4:5" ht="15" x14ac:dyDescent="0.25">
      <c r="D4744" s="47"/>
      <c r="E4744" s="47"/>
    </row>
    <row r="4745" spans="4:5" ht="15" x14ac:dyDescent="0.25">
      <c r="D4745" s="47"/>
      <c r="E4745" s="47"/>
    </row>
    <row r="4746" spans="4:5" ht="15" x14ac:dyDescent="0.25">
      <c r="D4746" s="47"/>
      <c r="E4746" s="47"/>
    </row>
    <row r="4747" spans="4:5" ht="15" x14ac:dyDescent="0.25">
      <c r="D4747" s="47"/>
      <c r="E4747" s="47"/>
    </row>
    <row r="4748" spans="4:5" ht="15" x14ac:dyDescent="0.25">
      <c r="D4748" s="47"/>
      <c r="E4748" s="47"/>
    </row>
    <row r="4749" spans="4:5" ht="15" x14ac:dyDescent="0.25">
      <c r="D4749" s="47"/>
      <c r="E4749" s="47"/>
    </row>
    <row r="4750" spans="4:5" ht="15" x14ac:dyDescent="0.25">
      <c r="D4750" s="47"/>
      <c r="E4750" s="47"/>
    </row>
    <row r="4751" spans="4:5" ht="15" x14ac:dyDescent="0.25">
      <c r="D4751" s="47"/>
      <c r="E4751" s="47"/>
    </row>
    <row r="4752" spans="4:5" ht="15" x14ac:dyDescent="0.25">
      <c r="D4752" s="47"/>
      <c r="E4752" s="47"/>
    </row>
    <row r="4753" spans="4:5" ht="15" x14ac:dyDescent="0.25">
      <c r="D4753" s="47"/>
      <c r="E4753" s="47"/>
    </row>
    <row r="4754" spans="4:5" ht="15" x14ac:dyDescent="0.25">
      <c r="D4754" s="47"/>
      <c r="E4754" s="47"/>
    </row>
    <row r="4755" spans="4:5" ht="15" x14ac:dyDescent="0.25">
      <c r="D4755" s="47"/>
      <c r="E4755" s="47"/>
    </row>
    <row r="4756" spans="4:5" ht="15" x14ac:dyDescent="0.25">
      <c r="D4756" s="47"/>
      <c r="E4756" s="47"/>
    </row>
    <row r="4757" spans="4:5" ht="15" x14ac:dyDescent="0.25">
      <c r="D4757" s="47"/>
      <c r="E4757" s="47"/>
    </row>
    <row r="4758" spans="4:5" ht="15" x14ac:dyDescent="0.25">
      <c r="D4758" s="47"/>
      <c r="E4758" s="47"/>
    </row>
    <row r="4759" spans="4:5" ht="15" x14ac:dyDescent="0.25">
      <c r="D4759" s="47"/>
      <c r="E4759" s="47"/>
    </row>
    <row r="4760" spans="4:5" ht="15" x14ac:dyDescent="0.25">
      <c r="D4760" s="47"/>
      <c r="E4760" s="47"/>
    </row>
    <row r="4761" spans="4:5" ht="15" x14ac:dyDescent="0.25">
      <c r="D4761" s="47"/>
      <c r="E4761" s="47"/>
    </row>
    <row r="4762" spans="4:5" ht="15" x14ac:dyDescent="0.25">
      <c r="D4762" s="47"/>
      <c r="E4762" s="47"/>
    </row>
    <row r="4763" spans="4:5" ht="15" x14ac:dyDescent="0.25">
      <c r="D4763" s="47"/>
      <c r="E4763" s="47"/>
    </row>
    <row r="4764" spans="4:5" ht="15" x14ac:dyDescent="0.25">
      <c r="D4764" s="47"/>
      <c r="E4764" s="47"/>
    </row>
    <row r="4765" spans="4:5" ht="15" x14ac:dyDescent="0.25">
      <c r="D4765" s="47"/>
      <c r="E4765" s="47"/>
    </row>
    <row r="4766" spans="4:5" ht="15" x14ac:dyDescent="0.25">
      <c r="D4766" s="47"/>
      <c r="E4766" s="47"/>
    </row>
    <row r="4767" spans="4:5" ht="15" x14ac:dyDescent="0.25">
      <c r="D4767" s="47"/>
      <c r="E4767" s="47"/>
    </row>
    <row r="4768" spans="4:5" ht="15" x14ac:dyDescent="0.25">
      <c r="D4768" s="47"/>
      <c r="E4768" s="47"/>
    </row>
    <row r="4769" spans="4:5" ht="15" x14ac:dyDescent="0.25">
      <c r="D4769" s="47"/>
      <c r="E4769" s="47"/>
    </row>
    <row r="4770" spans="4:5" ht="15" x14ac:dyDescent="0.25">
      <c r="D4770" s="47"/>
      <c r="E4770" s="47"/>
    </row>
    <row r="4771" spans="4:5" ht="15" x14ac:dyDescent="0.25">
      <c r="D4771" s="47"/>
      <c r="E4771" s="47"/>
    </row>
    <row r="4772" spans="4:5" ht="15" x14ac:dyDescent="0.25">
      <c r="D4772" s="47"/>
      <c r="E4772" s="47"/>
    </row>
    <row r="4773" spans="4:5" ht="15" x14ac:dyDescent="0.25">
      <c r="D4773" s="47"/>
      <c r="E4773" s="47"/>
    </row>
    <row r="4774" spans="4:5" ht="15" x14ac:dyDescent="0.25">
      <c r="D4774" s="47"/>
      <c r="E4774" s="47"/>
    </row>
    <row r="4775" spans="4:5" ht="15" x14ac:dyDescent="0.25">
      <c r="D4775" s="47"/>
      <c r="E4775" s="47"/>
    </row>
    <row r="4776" spans="4:5" ht="15" x14ac:dyDescent="0.25">
      <c r="D4776" s="47"/>
      <c r="E4776" s="47"/>
    </row>
    <row r="4777" spans="4:5" ht="15" x14ac:dyDescent="0.25">
      <c r="D4777" s="47"/>
      <c r="E4777" s="47"/>
    </row>
    <row r="4778" spans="4:5" ht="15" x14ac:dyDescent="0.25">
      <c r="D4778" s="47"/>
      <c r="E4778" s="47"/>
    </row>
    <row r="4779" spans="4:5" ht="15" x14ac:dyDescent="0.25">
      <c r="D4779" s="47"/>
      <c r="E4779" s="47"/>
    </row>
    <row r="4780" spans="4:5" ht="15" x14ac:dyDescent="0.25">
      <c r="D4780" s="47"/>
      <c r="E4780" s="47"/>
    </row>
    <row r="4781" spans="4:5" ht="15" x14ac:dyDescent="0.25">
      <c r="D4781" s="47"/>
      <c r="E4781" s="47"/>
    </row>
    <row r="4782" spans="4:5" ht="15" x14ac:dyDescent="0.25">
      <c r="D4782" s="47"/>
      <c r="E4782" s="47"/>
    </row>
    <row r="4783" spans="4:5" ht="15" x14ac:dyDescent="0.25">
      <c r="D4783" s="47"/>
      <c r="E4783" s="47"/>
    </row>
    <row r="4784" spans="4:5" ht="15" x14ac:dyDescent="0.25">
      <c r="D4784" s="47"/>
      <c r="E4784" s="47"/>
    </row>
    <row r="4785" spans="4:5" ht="15" x14ac:dyDescent="0.25">
      <c r="D4785" s="47"/>
      <c r="E4785" s="47"/>
    </row>
    <row r="4786" spans="4:5" ht="15" x14ac:dyDescent="0.25">
      <c r="D4786" s="47"/>
      <c r="E4786" s="47"/>
    </row>
    <row r="4787" spans="4:5" ht="15" x14ac:dyDescent="0.25">
      <c r="D4787" s="47"/>
      <c r="E4787" s="47"/>
    </row>
    <row r="4788" spans="4:5" ht="15" x14ac:dyDescent="0.25">
      <c r="D4788" s="47"/>
      <c r="E4788" s="47"/>
    </row>
    <row r="4789" spans="4:5" ht="15" x14ac:dyDescent="0.25">
      <c r="D4789" s="47"/>
      <c r="E4789" s="47"/>
    </row>
    <row r="4790" spans="4:5" ht="15" x14ac:dyDescent="0.25">
      <c r="D4790" s="47"/>
      <c r="E4790" s="47"/>
    </row>
    <row r="4791" spans="4:5" ht="15" x14ac:dyDescent="0.25">
      <c r="D4791" s="47"/>
      <c r="E4791" s="47"/>
    </row>
    <row r="4792" spans="4:5" ht="15" x14ac:dyDescent="0.25">
      <c r="D4792" s="47"/>
      <c r="E4792" s="47"/>
    </row>
    <row r="4793" spans="4:5" ht="15" x14ac:dyDescent="0.25">
      <c r="D4793" s="47"/>
      <c r="E4793" s="47"/>
    </row>
    <row r="4794" spans="4:5" ht="15" x14ac:dyDescent="0.25">
      <c r="D4794" s="47"/>
      <c r="E4794" s="47"/>
    </row>
    <row r="4795" spans="4:5" ht="15" x14ac:dyDescent="0.25">
      <c r="D4795" s="47"/>
      <c r="E4795" s="47"/>
    </row>
    <row r="4796" spans="4:5" ht="15" x14ac:dyDescent="0.25">
      <c r="D4796" s="47"/>
      <c r="E4796" s="47"/>
    </row>
    <row r="4797" spans="4:5" ht="15" x14ac:dyDescent="0.25">
      <c r="D4797" s="47"/>
      <c r="E4797" s="47"/>
    </row>
    <row r="4798" spans="4:5" ht="15" x14ac:dyDescent="0.25">
      <c r="D4798" s="47"/>
      <c r="E4798" s="47"/>
    </row>
    <row r="4799" spans="4:5" ht="15" x14ac:dyDescent="0.25">
      <c r="D4799" s="47"/>
      <c r="E4799" s="47"/>
    </row>
    <row r="4800" spans="4:5" ht="15" x14ac:dyDescent="0.25">
      <c r="D4800" s="47"/>
      <c r="E4800" s="47"/>
    </row>
    <row r="4801" spans="4:5" ht="15" x14ac:dyDescent="0.25">
      <c r="D4801" s="47"/>
      <c r="E4801" s="47"/>
    </row>
    <row r="4802" spans="4:5" ht="15" x14ac:dyDescent="0.25">
      <c r="D4802" s="47"/>
      <c r="E4802" s="47"/>
    </row>
    <row r="4803" spans="4:5" ht="15" x14ac:dyDescent="0.25">
      <c r="D4803" s="47"/>
      <c r="E4803" s="47"/>
    </row>
    <row r="4804" spans="4:5" ht="15" x14ac:dyDescent="0.25">
      <c r="D4804" s="47"/>
      <c r="E4804" s="47"/>
    </row>
    <row r="4805" spans="4:5" ht="15" x14ac:dyDescent="0.25">
      <c r="D4805" s="47"/>
      <c r="E4805" s="47"/>
    </row>
    <row r="4806" spans="4:5" ht="15" x14ac:dyDescent="0.25">
      <c r="D4806" s="47"/>
      <c r="E4806" s="47"/>
    </row>
    <row r="4807" spans="4:5" ht="15" x14ac:dyDescent="0.25">
      <c r="D4807" s="47"/>
      <c r="E4807" s="47"/>
    </row>
    <row r="4808" spans="4:5" ht="15" x14ac:dyDescent="0.25">
      <c r="D4808" s="47"/>
      <c r="E4808" s="47"/>
    </row>
    <row r="4809" spans="4:5" ht="15" x14ac:dyDescent="0.25">
      <c r="D4809" s="47"/>
      <c r="E4809" s="47"/>
    </row>
    <row r="4810" spans="4:5" ht="15" x14ac:dyDescent="0.25">
      <c r="D4810" s="47"/>
      <c r="E4810" s="47"/>
    </row>
    <row r="4811" spans="4:5" ht="15" x14ac:dyDescent="0.25">
      <c r="D4811" s="47"/>
      <c r="E4811" s="47"/>
    </row>
    <row r="4812" spans="4:5" ht="15" x14ac:dyDescent="0.25">
      <c r="D4812" s="47"/>
      <c r="E4812" s="47"/>
    </row>
    <row r="4813" spans="4:5" ht="15" x14ac:dyDescent="0.25">
      <c r="D4813" s="47"/>
      <c r="E4813" s="47"/>
    </row>
    <row r="4814" spans="4:5" ht="15" x14ac:dyDescent="0.25">
      <c r="D4814" s="47"/>
      <c r="E4814" s="47"/>
    </row>
    <row r="4815" spans="4:5" ht="15" x14ac:dyDescent="0.25">
      <c r="D4815" s="47"/>
      <c r="E4815" s="47"/>
    </row>
    <row r="4816" spans="4:5" ht="15" x14ac:dyDescent="0.25">
      <c r="D4816" s="47"/>
      <c r="E4816" s="47"/>
    </row>
    <row r="4817" spans="4:5" ht="15" x14ac:dyDescent="0.25">
      <c r="D4817" s="47"/>
      <c r="E4817" s="47"/>
    </row>
    <row r="4818" spans="4:5" ht="15" x14ac:dyDescent="0.25">
      <c r="D4818" s="47"/>
      <c r="E4818" s="47"/>
    </row>
    <row r="4819" spans="4:5" ht="15" x14ac:dyDescent="0.25">
      <c r="D4819" s="47"/>
      <c r="E4819" s="47"/>
    </row>
    <row r="4820" spans="4:5" ht="15" x14ac:dyDescent="0.25">
      <c r="D4820" s="47"/>
      <c r="E4820" s="47"/>
    </row>
    <row r="4821" spans="4:5" ht="15" x14ac:dyDescent="0.25">
      <c r="D4821" s="47"/>
      <c r="E4821" s="47"/>
    </row>
    <row r="4822" spans="4:5" ht="15" x14ac:dyDescent="0.25">
      <c r="D4822" s="47"/>
      <c r="E4822" s="47"/>
    </row>
    <row r="4823" spans="4:5" ht="15" x14ac:dyDescent="0.25">
      <c r="D4823" s="47"/>
      <c r="E4823" s="47"/>
    </row>
    <row r="4824" spans="4:5" ht="15" x14ac:dyDescent="0.25">
      <c r="D4824" s="47"/>
      <c r="E4824" s="47"/>
    </row>
    <row r="4825" spans="4:5" ht="15" x14ac:dyDescent="0.25">
      <c r="D4825" s="47"/>
      <c r="E4825" s="47"/>
    </row>
    <row r="4826" spans="4:5" ht="15" x14ac:dyDescent="0.25">
      <c r="D4826" s="47"/>
      <c r="E4826" s="47"/>
    </row>
    <row r="4827" spans="4:5" ht="15" x14ac:dyDescent="0.25">
      <c r="D4827" s="47"/>
      <c r="E4827" s="47"/>
    </row>
    <row r="4828" spans="4:5" ht="15" x14ac:dyDescent="0.25">
      <c r="D4828" s="47"/>
      <c r="E4828" s="47"/>
    </row>
    <row r="4829" spans="4:5" ht="15" x14ac:dyDescent="0.25">
      <c r="D4829" s="47"/>
      <c r="E4829" s="47"/>
    </row>
    <row r="4830" spans="4:5" ht="15" x14ac:dyDescent="0.25">
      <c r="D4830" s="47"/>
      <c r="E4830" s="47"/>
    </row>
    <row r="4831" spans="4:5" ht="15" x14ac:dyDescent="0.25">
      <c r="D4831" s="47"/>
      <c r="E4831" s="47"/>
    </row>
    <row r="4832" spans="4:5" ht="15" x14ac:dyDescent="0.25">
      <c r="D4832" s="47"/>
      <c r="E4832" s="47"/>
    </row>
    <row r="4833" spans="4:5" ht="15" x14ac:dyDescent="0.25">
      <c r="D4833" s="47"/>
      <c r="E4833" s="47"/>
    </row>
    <row r="4834" spans="4:5" ht="15" x14ac:dyDescent="0.25">
      <c r="D4834" s="47"/>
      <c r="E4834" s="47"/>
    </row>
    <row r="4835" spans="4:5" ht="15" x14ac:dyDescent="0.25">
      <c r="D4835" s="47"/>
      <c r="E4835" s="47"/>
    </row>
    <row r="4836" spans="4:5" ht="15" x14ac:dyDescent="0.25">
      <c r="D4836" s="47"/>
      <c r="E4836" s="47"/>
    </row>
    <row r="4837" spans="4:5" ht="15" x14ac:dyDescent="0.25">
      <c r="D4837" s="47"/>
      <c r="E4837" s="47"/>
    </row>
    <row r="4838" spans="4:5" ht="15" x14ac:dyDescent="0.25">
      <c r="D4838" s="47"/>
      <c r="E4838" s="47"/>
    </row>
    <row r="4839" spans="4:5" ht="15" x14ac:dyDescent="0.25">
      <c r="D4839" s="47"/>
      <c r="E4839" s="47"/>
    </row>
    <row r="4840" spans="4:5" ht="15" x14ac:dyDescent="0.25">
      <c r="D4840" s="47"/>
      <c r="E4840" s="47"/>
    </row>
    <row r="4841" spans="4:5" ht="15" x14ac:dyDescent="0.25">
      <c r="D4841" s="47"/>
      <c r="E4841" s="47"/>
    </row>
    <row r="4842" spans="4:5" ht="15" x14ac:dyDescent="0.25">
      <c r="D4842" s="47"/>
      <c r="E4842" s="47"/>
    </row>
    <row r="4843" spans="4:5" ht="15" x14ac:dyDescent="0.25">
      <c r="D4843" s="47"/>
      <c r="E4843" s="47"/>
    </row>
    <row r="4844" spans="4:5" ht="15" x14ac:dyDescent="0.25">
      <c r="D4844" s="47"/>
      <c r="E4844" s="47"/>
    </row>
    <row r="4845" spans="4:5" ht="15" x14ac:dyDescent="0.25">
      <c r="D4845" s="47"/>
      <c r="E4845" s="47"/>
    </row>
    <row r="4846" spans="4:5" ht="15" x14ac:dyDescent="0.25">
      <c r="D4846" s="47"/>
      <c r="E4846" s="47"/>
    </row>
    <row r="4847" spans="4:5" ht="15" x14ac:dyDescent="0.25">
      <c r="D4847" s="47"/>
      <c r="E4847" s="47"/>
    </row>
    <row r="4848" spans="4:5" ht="15" x14ac:dyDescent="0.25">
      <c r="D4848" s="47"/>
      <c r="E4848" s="47"/>
    </row>
    <row r="4849" spans="4:5" ht="15" x14ac:dyDescent="0.25">
      <c r="D4849" s="47"/>
      <c r="E4849" s="47"/>
    </row>
    <row r="4850" spans="4:5" ht="15" x14ac:dyDescent="0.25">
      <c r="D4850" s="47"/>
      <c r="E4850" s="47"/>
    </row>
    <row r="4851" spans="4:5" ht="15" x14ac:dyDescent="0.25">
      <c r="D4851" s="47"/>
      <c r="E4851" s="47"/>
    </row>
    <row r="4852" spans="4:5" ht="15" x14ac:dyDescent="0.25">
      <c r="D4852" s="47"/>
      <c r="E4852" s="47"/>
    </row>
    <row r="4853" spans="4:5" ht="15" x14ac:dyDescent="0.25">
      <c r="D4853" s="47"/>
      <c r="E4853" s="47"/>
    </row>
    <row r="4854" spans="4:5" ht="15" x14ac:dyDescent="0.25">
      <c r="D4854" s="47"/>
      <c r="E4854" s="47"/>
    </row>
    <row r="4855" spans="4:5" ht="15" x14ac:dyDescent="0.25">
      <c r="D4855" s="47"/>
      <c r="E4855" s="47"/>
    </row>
    <row r="4856" spans="4:5" ht="15" x14ac:dyDescent="0.25">
      <c r="D4856" s="47"/>
      <c r="E4856" s="47"/>
    </row>
    <row r="4857" spans="4:5" ht="15" x14ac:dyDescent="0.25">
      <c r="D4857" s="47"/>
      <c r="E4857" s="47"/>
    </row>
    <row r="4858" spans="4:5" ht="15" x14ac:dyDescent="0.25">
      <c r="D4858" s="47"/>
      <c r="E4858" s="47"/>
    </row>
    <row r="4859" spans="4:5" ht="15" x14ac:dyDescent="0.25">
      <c r="D4859" s="47"/>
      <c r="E4859" s="47"/>
    </row>
    <row r="4860" spans="4:5" ht="15" x14ac:dyDescent="0.25">
      <c r="D4860" s="47"/>
      <c r="E4860" s="47"/>
    </row>
    <row r="4861" spans="4:5" ht="15" x14ac:dyDescent="0.25">
      <c r="D4861" s="47"/>
      <c r="E4861" s="47"/>
    </row>
    <row r="4862" spans="4:5" ht="15" x14ac:dyDescent="0.25">
      <c r="D4862" s="47"/>
      <c r="E4862" s="47"/>
    </row>
    <row r="4863" spans="4:5" ht="15" x14ac:dyDescent="0.25">
      <c r="D4863" s="47"/>
      <c r="E4863" s="47"/>
    </row>
    <row r="4864" spans="4:5" ht="15" x14ac:dyDescent="0.25">
      <c r="D4864" s="47"/>
      <c r="E4864" s="47"/>
    </row>
    <row r="4865" spans="4:5" ht="15" x14ac:dyDescent="0.25">
      <c r="D4865" s="47"/>
      <c r="E4865" s="47"/>
    </row>
    <row r="4866" spans="4:5" ht="15" x14ac:dyDescent="0.25">
      <c r="D4866" s="47"/>
      <c r="E4866" s="47"/>
    </row>
    <row r="4867" spans="4:5" ht="15" x14ac:dyDescent="0.25">
      <c r="D4867" s="47"/>
      <c r="E4867" s="47"/>
    </row>
    <row r="4868" spans="4:5" ht="15" x14ac:dyDescent="0.25">
      <c r="D4868" s="47"/>
      <c r="E4868" s="47"/>
    </row>
    <row r="4869" spans="4:5" ht="15" x14ac:dyDescent="0.25">
      <c r="D4869" s="47"/>
      <c r="E4869" s="47"/>
    </row>
    <row r="4870" spans="4:5" ht="15" x14ac:dyDescent="0.25">
      <c r="D4870" s="47"/>
      <c r="E4870" s="47"/>
    </row>
    <row r="4871" spans="4:5" ht="15" x14ac:dyDescent="0.25">
      <c r="D4871" s="47"/>
      <c r="E4871" s="47"/>
    </row>
    <row r="4872" spans="4:5" ht="15" x14ac:dyDescent="0.25">
      <c r="D4872" s="47"/>
      <c r="E4872" s="47"/>
    </row>
    <row r="4873" spans="4:5" ht="15" x14ac:dyDescent="0.25">
      <c r="D4873" s="47"/>
      <c r="E4873" s="47"/>
    </row>
    <row r="4874" spans="4:5" ht="15" x14ac:dyDescent="0.25">
      <c r="D4874" s="47"/>
      <c r="E4874" s="47"/>
    </row>
    <row r="4875" spans="4:5" ht="15" x14ac:dyDescent="0.25">
      <c r="D4875" s="47"/>
      <c r="E4875" s="47"/>
    </row>
    <row r="4876" spans="4:5" ht="15" x14ac:dyDescent="0.25">
      <c r="D4876" s="47"/>
      <c r="E4876" s="47"/>
    </row>
    <row r="4877" spans="4:5" ht="15" x14ac:dyDescent="0.25">
      <c r="D4877" s="47"/>
      <c r="E4877" s="47"/>
    </row>
    <row r="4878" spans="4:5" ht="15" x14ac:dyDescent="0.25">
      <c r="D4878" s="47"/>
      <c r="E4878" s="47"/>
    </row>
    <row r="4879" spans="4:5" ht="15" x14ac:dyDescent="0.25">
      <c r="D4879" s="47"/>
      <c r="E4879" s="47"/>
    </row>
    <row r="4880" spans="4:5" ht="15" x14ac:dyDescent="0.25">
      <c r="D4880" s="47"/>
      <c r="E4880" s="47"/>
    </row>
    <row r="4881" spans="4:5" ht="15" x14ac:dyDescent="0.25">
      <c r="D4881" s="47"/>
      <c r="E4881" s="47"/>
    </row>
    <row r="4882" spans="4:5" ht="15" x14ac:dyDescent="0.25">
      <c r="D4882" s="47"/>
      <c r="E4882" s="47"/>
    </row>
    <row r="4883" spans="4:5" ht="15" x14ac:dyDescent="0.25">
      <c r="D4883" s="47"/>
      <c r="E4883" s="47"/>
    </row>
    <row r="4884" spans="4:5" ht="15" x14ac:dyDescent="0.25">
      <c r="D4884" s="47"/>
      <c r="E4884" s="47"/>
    </row>
    <row r="4885" spans="4:5" ht="15" x14ac:dyDescent="0.25">
      <c r="D4885" s="47"/>
      <c r="E4885" s="47"/>
    </row>
    <row r="4886" spans="4:5" ht="15" x14ac:dyDescent="0.25">
      <c r="D4886" s="47"/>
      <c r="E4886" s="47"/>
    </row>
    <row r="4887" spans="4:5" ht="15" x14ac:dyDescent="0.25">
      <c r="D4887" s="47"/>
      <c r="E4887" s="47"/>
    </row>
    <row r="4888" spans="4:5" ht="15" x14ac:dyDescent="0.25">
      <c r="D4888" s="47"/>
      <c r="E4888" s="47"/>
    </row>
    <row r="4889" spans="4:5" ht="15" x14ac:dyDescent="0.25">
      <c r="D4889" s="47"/>
      <c r="E4889" s="47"/>
    </row>
    <row r="4890" spans="4:5" ht="15" x14ac:dyDescent="0.25">
      <c r="D4890" s="47"/>
      <c r="E4890" s="47"/>
    </row>
    <row r="4891" spans="4:5" ht="15" x14ac:dyDescent="0.25">
      <c r="D4891" s="47"/>
      <c r="E4891" s="47"/>
    </row>
    <row r="4892" spans="4:5" ht="15" x14ac:dyDescent="0.25">
      <c r="D4892" s="47"/>
      <c r="E4892" s="47"/>
    </row>
    <row r="4893" spans="4:5" ht="15" x14ac:dyDescent="0.25">
      <c r="D4893" s="47"/>
      <c r="E4893" s="47"/>
    </row>
    <row r="4894" spans="4:5" ht="15" x14ac:dyDescent="0.25">
      <c r="D4894" s="47"/>
      <c r="E4894" s="47"/>
    </row>
    <row r="4895" spans="4:5" ht="15" x14ac:dyDescent="0.25">
      <c r="D4895" s="47"/>
      <c r="E4895" s="47"/>
    </row>
    <row r="4896" spans="4:5" ht="15" x14ac:dyDescent="0.25">
      <c r="D4896" s="47"/>
      <c r="E4896" s="47"/>
    </row>
    <row r="4897" spans="4:5" ht="15" x14ac:dyDescent="0.25">
      <c r="D4897" s="47"/>
      <c r="E4897" s="47"/>
    </row>
    <row r="4898" spans="4:5" ht="15" x14ac:dyDescent="0.25">
      <c r="D4898" s="47"/>
      <c r="E4898" s="47"/>
    </row>
    <row r="4899" spans="4:5" ht="15" x14ac:dyDescent="0.25">
      <c r="D4899" s="47"/>
      <c r="E4899" s="47"/>
    </row>
    <row r="4900" spans="4:5" ht="15" x14ac:dyDescent="0.25">
      <c r="D4900" s="47"/>
      <c r="E4900" s="47"/>
    </row>
    <row r="4901" spans="4:5" ht="15" x14ac:dyDescent="0.25">
      <c r="D4901" s="47"/>
      <c r="E4901" s="47"/>
    </row>
    <row r="4902" spans="4:5" ht="15" x14ac:dyDescent="0.25">
      <c r="D4902" s="47"/>
      <c r="E4902" s="47"/>
    </row>
    <row r="4903" spans="4:5" ht="15" x14ac:dyDescent="0.25">
      <c r="D4903" s="47"/>
      <c r="E4903" s="47"/>
    </row>
    <row r="4904" spans="4:5" ht="15" x14ac:dyDescent="0.25">
      <c r="D4904" s="47"/>
      <c r="E4904" s="47"/>
    </row>
    <row r="4905" spans="4:5" ht="15" x14ac:dyDescent="0.25">
      <c r="D4905" s="47"/>
      <c r="E4905" s="47"/>
    </row>
    <row r="4906" spans="4:5" ht="15" x14ac:dyDescent="0.25">
      <c r="D4906" s="47"/>
      <c r="E4906" s="47"/>
    </row>
    <row r="4907" spans="4:5" ht="15" x14ac:dyDescent="0.25">
      <c r="D4907" s="47"/>
      <c r="E4907" s="47"/>
    </row>
    <row r="4908" spans="4:5" ht="15" x14ac:dyDescent="0.25">
      <c r="D4908" s="47"/>
      <c r="E4908" s="47"/>
    </row>
    <row r="4909" spans="4:5" ht="15" x14ac:dyDescent="0.25">
      <c r="D4909" s="47"/>
      <c r="E4909" s="47"/>
    </row>
    <row r="4910" spans="4:5" ht="15" x14ac:dyDescent="0.25">
      <c r="D4910" s="47"/>
      <c r="E4910" s="47"/>
    </row>
    <row r="4911" spans="4:5" ht="15" x14ac:dyDescent="0.25">
      <c r="D4911" s="47"/>
      <c r="E4911" s="47"/>
    </row>
    <row r="4912" spans="4:5" ht="15" x14ac:dyDescent="0.25">
      <c r="D4912" s="47"/>
      <c r="E4912" s="47"/>
    </row>
    <row r="4913" spans="4:5" ht="15" x14ac:dyDescent="0.25">
      <c r="D4913" s="47"/>
      <c r="E4913" s="47"/>
    </row>
    <row r="4914" spans="4:5" ht="15" x14ac:dyDescent="0.25">
      <c r="D4914" s="47"/>
      <c r="E4914" s="47"/>
    </row>
    <row r="4915" spans="4:5" ht="15" x14ac:dyDescent="0.25">
      <c r="D4915" s="47"/>
      <c r="E4915" s="47"/>
    </row>
    <row r="4916" spans="4:5" ht="15" x14ac:dyDescent="0.25">
      <c r="D4916" s="47"/>
      <c r="E4916" s="47"/>
    </row>
    <row r="4917" spans="4:5" ht="15" x14ac:dyDescent="0.25">
      <c r="D4917" s="47"/>
      <c r="E4917" s="47"/>
    </row>
    <row r="4918" spans="4:5" ht="15" x14ac:dyDescent="0.25">
      <c r="D4918" s="47"/>
      <c r="E4918" s="47"/>
    </row>
    <row r="4919" spans="4:5" ht="15" x14ac:dyDescent="0.25">
      <c r="D4919" s="47"/>
      <c r="E4919" s="47"/>
    </row>
    <row r="4920" spans="4:5" ht="15" x14ac:dyDescent="0.25">
      <c r="D4920" s="47"/>
      <c r="E4920" s="47"/>
    </row>
    <row r="4921" spans="4:5" ht="15" x14ac:dyDescent="0.25">
      <c r="D4921" s="47"/>
      <c r="E4921" s="47"/>
    </row>
    <row r="4922" spans="4:5" ht="15" x14ac:dyDescent="0.25">
      <c r="D4922" s="47"/>
      <c r="E4922" s="47"/>
    </row>
    <row r="4923" spans="4:5" ht="15" x14ac:dyDescent="0.25">
      <c r="D4923" s="47"/>
      <c r="E4923" s="47"/>
    </row>
    <row r="4924" spans="4:5" ht="15" x14ac:dyDescent="0.25">
      <c r="D4924" s="47"/>
      <c r="E4924" s="47"/>
    </row>
    <row r="4925" spans="4:5" ht="15" x14ac:dyDescent="0.25">
      <c r="D4925" s="47"/>
      <c r="E4925" s="47"/>
    </row>
    <row r="4926" spans="4:5" ht="15" x14ac:dyDescent="0.25">
      <c r="D4926" s="47"/>
      <c r="E4926" s="47"/>
    </row>
    <row r="4927" spans="4:5" ht="15" x14ac:dyDescent="0.25">
      <c r="D4927" s="47"/>
      <c r="E4927" s="47"/>
    </row>
    <row r="4928" spans="4:5" ht="15" x14ac:dyDescent="0.25">
      <c r="D4928" s="47"/>
      <c r="E4928" s="47"/>
    </row>
    <row r="4929" spans="4:5" ht="15" x14ac:dyDescent="0.25">
      <c r="D4929" s="47"/>
      <c r="E4929" s="47"/>
    </row>
    <row r="4930" spans="4:5" ht="15" x14ac:dyDescent="0.25">
      <c r="D4930" s="47"/>
      <c r="E4930" s="47"/>
    </row>
    <row r="4931" spans="4:5" ht="15" x14ac:dyDescent="0.25">
      <c r="D4931" s="47"/>
      <c r="E4931" s="47"/>
    </row>
    <row r="4932" spans="4:5" ht="15" x14ac:dyDescent="0.25">
      <c r="D4932" s="47"/>
      <c r="E4932" s="47"/>
    </row>
    <row r="4933" spans="4:5" ht="15" x14ac:dyDescent="0.25">
      <c r="D4933" s="47"/>
      <c r="E4933" s="47"/>
    </row>
    <row r="4934" spans="4:5" ht="15" x14ac:dyDescent="0.25">
      <c r="D4934" s="47"/>
      <c r="E4934" s="47"/>
    </row>
    <row r="4935" spans="4:5" ht="15" x14ac:dyDescent="0.25">
      <c r="D4935" s="47"/>
      <c r="E4935" s="47"/>
    </row>
    <row r="4936" spans="4:5" ht="15" x14ac:dyDescent="0.25">
      <c r="D4936" s="47"/>
      <c r="E4936" s="47"/>
    </row>
    <row r="4937" spans="4:5" ht="15" x14ac:dyDescent="0.25">
      <c r="D4937" s="47"/>
      <c r="E4937" s="47"/>
    </row>
    <row r="4938" spans="4:5" ht="15" x14ac:dyDescent="0.25">
      <c r="D4938" s="47"/>
      <c r="E4938" s="47"/>
    </row>
    <row r="4939" spans="4:5" ht="15" x14ac:dyDescent="0.25">
      <c r="D4939" s="47"/>
      <c r="E4939" s="47"/>
    </row>
    <row r="4940" spans="4:5" ht="15" x14ac:dyDescent="0.25">
      <c r="D4940" s="47"/>
      <c r="E4940" s="47"/>
    </row>
    <row r="4941" spans="4:5" ht="15" x14ac:dyDescent="0.25">
      <c r="D4941" s="47"/>
      <c r="E4941" s="47"/>
    </row>
    <row r="4942" spans="4:5" ht="15" x14ac:dyDescent="0.25">
      <c r="D4942" s="47"/>
      <c r="E4942" s="47"/>
    </row>
    <row r="4943" spans="4:5" ht="15" x14ac:dyDescent="0.25">
      <c r="D4943" s="47"/>
      <c r="E4943" s="47"/>
    </row>
    <row r="4944" spans="4:5" ht="15" x14ac:dyDescent="0.25">
      <c r="D4944" s="47"/>
      <c r="E4944" s="47"/>
    </row>
    <row r="4945" spans="4:5" ht="15" x14ac:dyDescent="0.25">
      <c r="D4945" s="47"/>
      <c r="E4945" s="47"/>
    </row>
    <row r="4946" spans="4:5" ht="15" x14ac:dyDescent="0.25">
      <c r="D4946" s="47"/>
      <c r="E4946" s="47"/>
    </row>
    <row r="4947" spans="4:5" ht="15" x14ac:dyDescent="0.25">
      <c r="D4947" s="47"/>
      <c r="E4947" s="47"/>
    </row>
    <row r="4948" spans="4:5" ht="15" x14ac:dyDescent="0.25">
      <c r="D4948" s="47"/>
      <c r="E4948" s="47"/>
    </row>
    <row r="4949" spans="4:5" ht="15" x14ac:dyDescent="0.25">
      <c r="D4949" s="47"/>
      <c r="E4949" s="47"/>
    </row>
    <row r="4950" spans="4:5" ht="15" x14ac:dyDescent="0.25">
      <c r="D4950" s="47"/>
      <c r="E4950" s="47"/>
    </row>
    <row r="4951" spans="4:5" ht="15" x14ac:dyDescent="0.25">
      <c r="D4951" s="47"/>
      <c r="E4951" s="47"/>
    </row>
    <row r="4952" spans="4:5" ht="15" x14ac:dyDescent="0.25">
      <c r="D4952" s="47"/>
      <c r="E4952" s="47"/>
    </row>
    <row r="4953" spans="4:5" ht="15" x14ac:dyDescent="0.25">
      <c r="D4953" s="47"/>
      <c r="E4953" s="47"/>
    </row>
    <row r="4954" spans="4:5" ht="15" x14ac:dyDescent="0.25">
      <c r="D4954" s="47"/>
      <c r="E4954" s="47"/>
    </row>
    <row r="4955" spans="4:5" ht="15" x14ac:dyDescent="0.25">
      <c r="D4955" s="47"/>
      <c r="E4955" s="47"/>
    </row>
    <row r="4956" spans="4:5" ht="15" x14ac:dyDescent="0.25">
      <c r="D4956" s="47"/>
      <c r="E4956" s="47"/>
    </row>
    <row r="4957" spans="4:5" ht="15" x14ac:dyDescent="0.25">
      <c r="D4957" s="47"/>
      <c r="E4957" s="47"/>
    </row>
    <row r="4958" spans="4:5" ht="15" x14ac:dyDescent="0.25">
      <c r="D4958" s="47"/>
      <c r="E4958" s="47"/>
    </row>
    <row r="4959" spans="4:5" ht="15" x14ac:dyDescent="0.25">
      <c r="D4959" s="47"/>
      <c r="E4959" s="47"/>
    </row>
    <row r="4960" spans="4:5" ht="15" x14ac:dyDescent="0.25">
      <c r="D4960" s="47"/>
      <c r="E4960" s="47"/>
    </row>
    <row r="4961" spans="4:5" ht="15" x14ac:dyDescent="0.25">
      <c r="D4961" s="47"/>
      <c r="E4961" s="47"/>
    </row>
    <row r="4962" spans="4:5" ht="15" x14ac:dyDescent="0.25">
      <c r="D4962" s="47"/>
      <c r="E4962" s="47"/>
    </row>
    <row r="4963" spans="4:5" ht="15" x14ac:dyDescent="0.25">
      <c r="D4963" s="47"/>
      <c r="E4963" s="47"/>
    </row>
    <row r="4964" spans="4:5" ht="15" x14ac:dyDescent="0.25">
      <c r="D4964" s="47"/>
      <c r="E4964" s="47"/>
    </row>
    <row r="4965" spans="4:5" ht="15" x14ac:dyDescent="0.25">
      <c r="D4965" s="47"/>
      <c r="E4965" s="47"/>
    </row>
    <row r="4966" spans="4:5" ht="15" x14ac:dyDescent="0.25">
      <c r="D4966" s="47"/>
      <c r="E4966" s="47"/>
    </row>
    <row r="4967" spans="4:5" ht="15" x14ac:dyDescent="0.25">
      <c r="D4967" s="47"/>
      <c r="E4967" s="47"/>
    </row>
    <row r="4968" spans="4:5" ht="15" x14ac:dyDescent="0.25">
      <c r="D4968" s="47"/>
      <c r="E4968" s="47"/>
    </row>
    <row r="4969" spans="4:5" ht="15" x14ac:dyDescent="0.25">
      <c r="D4969" s="47"/>
      <c r="E4969" s="47"/>
    </row>
    <row r="4970" spans="4:5" ht="15" x14ac:dyDescent="0.25">
      <c r="D4970" s="47"/>
      <c r="E4970" s="47"/>
    </row>
    <row r="4971" spans="4:5" ht="15" x14ac:dyDescent="0.25">
      <c r="D4971" s="47"/>
      <c r="E4971" s="47"/>
    </row>
    <row r="4972" spans="4:5" ht="15" x14ac:dyDescent="0.25">
      <c r="D4972" s="47"/>
      <c r="E4972" s="47"/>
    </row>
    <row r="4973" spans="4:5" ht="15" x14ac:dyDescent="0.25">
      <c r="D4973" s="47"/>
      <c r="E4973" s="47"/>
    </row>
    <row r="4974" spans="4:5" ht="15" x14ac:dyDescent="0.25">
      <c r="D4974" s="47"/>
      <c r="E4974" s="47"/>
    </row>
    <row r="4975" spans="4:5" ht="15" x14ac:dyDescent="0.25">
      <c r="D4975" s="47"/>
      <c r="E4975" s="47"/>
    </row>
    <row r="4976" spans="4:5" ht="15" x14ac:dyDescent="0.25">
      <c r="D4976" s="47"/>
      <c r="E4976" s="47"/>
    </row>
    <row r="4977" spans="4:5" ht="15" x14ac:dyDescent="0.25">
      <c r="D4977" s="47"/>
      <c r="E4977" s="47"/>
    </row>
    <row r="4978" spans="4:5" ht="15" x14ac:dyDescent="0.25">
      <c r="D4978" s="47"/>
      <c r="E4978" s="47"/>
    </row>
    <row r="4979" spans="4:5" ht="15" x14ac:dyDescent="0.25">
      <c r="D4979" s="47"/>
      <c r="E4979" s="47"/>
    </row>
    <row r="4980" spans="4:5" ht="15" x14ac:dyDescent="0.25">
      <c r="D4980" s="47"/>
      <c r="E4980" s="47"/>
    </row>
    <row r="4981" spans="4:5" ht="15" x14ac:dyDescent="0.25">
      <c r="D4981" s="47"/>
      <c r="E4981" s="47"/>
    </row>
    <row r="4982" spans="4:5" ht="15" x14ac:dyDescent="0.25">
      <c r="D4982" s="47"/>
      <c r="E4982" s="47"/>
    </row>
    <row r="4983" spans="4:5" ht="15" x14ac:dyDescent="0.25">
      <c r="D4983" s="47"/>
      <c r="E4983" s="47"/>
    </row>
    <row r="4984" spans="4:5" ht="15" x14ac:dyDescent="0.25">
      <c r="D4984" s="47"/>
      <c r="E4984" s="47"/>
    </row>
    <row r="4985" spans="4:5" ht="15" x14ac:dyDescent="0.25">
      <c r="D4985" s="47"/>
      <c r="E4985" s="47"/>
    </row>
    <row r="4986" spans="4:5" ht="15" x14ac:dyDescent="0.25">
      <c r="D4986" s="47"/>
      <c r="E4986" s="47"/>
    </row>
    <row r="4987" spans="4:5" ht="15" x14ac:dyDescent="0.25">
      <c r="D4987" s="47"/>
      <c r="E4987" s="47"/>
    </row>
    <row r="4988" spans="4:5" ht="15" x14ac:dyDescent="0.25">
      <c r="D4988" s="47"/>
      <c r="E4988" s="47"/>
    </row>
    <row r="4989" spans="4:5" ht="15" x14ac:dyDescent="0.25">
      <c r="D4989" s="47"/>
      <c r="E4989" s="47"/>
    </row>
    <row r="4990" spans="4:5" ht="15" x14ac:dyDescent="0.25">
      <c r="D4990" s="47"/>
      <c r="E4990" s="47"/>
    </row>
    <row r="4991" spans="4:5" ht="15" x14ac:dyDescent="0.25">
      <c r="D4991" s="47"/>
      <c r="E4991" s="47"/>
    </row>
    <row r="4992" spans="4:5" ht="15" x14ac:dyDescent="0.25">
      <c r="D4992" s="47"/>
      <c r="E4992" s="47"/>
    </row>
    <row r="4993" spans="4:5" ht="15" x14ac:dyDescent="0.25">
      <c r="D4993" s="47"/>
      <c r="E4993" s="47"/>
    </row>
    <row r="4994" spans="4:5" ht="15" x14ac:dyDescent="0.25">
      <c r="D4994" s="47"/>
      <c r="E4994" s="47"/>
    </row>
    <row r="4995" spans="4:5" ht="15" x14ac:dyDescent="0.25">
      <c r="D4995" s="47"/>
      <c r="E4995" s="47"/>
    </row>
    <row r="4996" spans="4:5" ht="15" x14ac:dyDescent="0.25">
      <c r="D4996" s="47"/>
      <c r="E4996" s="47"/>
    </row>
    <row r="4997" spans="4:5" ht="15" x14ac:dyDescent="0.25">
      <c r="D4997" s="47"/>
      <c r="E4997" s="47"/>
    </row>
    <row r="4998" spans="4:5" ht="15" x14ac:dyDescent="0.25">
      <c r="D4998" s="47"/>
      <c r="E4998" s="47"/>
    </row>
    <row r="4999" spans="4:5" ht="15" x14ac:dyDescent="0.25">
      <c r="D4999" s="47"/>
      <c r="E4999" s="47"/>
    </row>
    <row r="5000" spans="4:5" ht="15" x14ac:dyDescent="0.25">
      <c r="D5000" s="47"/>
      <c r="E5000" s="47"/>
    </row>
    <row r="5001" spans="4:5" ht="15" x14ac:dyDescent="0.25">
      <c r="D5001" s="47"/>
      <c r="E5001" s="47"/>
    </row>
    <row r="5002" spans="4:5" ht="15" x14ac:dyDescent="0.25">
      <c r="D5002" s="47"/>
      <c r="E5002" s="47"/>
    </row>
    <row r="5003" spans="4:5" ht="15" x14ac:dyDescent="0.25">
      <c r="D5003" s="47"/>
      <c r="E5003" s="47"/>
    </row>
    <row r="5004" spans="4:5" ht="15" x14ac:dyDescent="0.25">
      <c r="D5004" s="47"/>
      <c r="E5004" s="47"/>
    </row>
    <row r="5005" spans="4:5" ht="15" x14ac:dyDescent="0.25">
      <c r="D5005" s="47"/>
      <c r="E5005" s="47"/>
    </row>
    <row r="5006" spans="4:5" ht="15" x14ac:dyDescent="0.25">
      <c r="D5006" s="47"/>
      <c r="E5006" s="47"/>
    </row>
    <row r="5007" spans="4:5" ht="15" x14ac:dyDescent="0.25">
      <c r="D5007" s="47"/>
      <c r="E5007" s="47"/>
    </row>
    <row r="5008" spans="4:5" ht="15" x14ac:dyDescent="0.25">
      <c r="D5008" s="47"/>
      <c r="E5008" s="47"/>
    </row>
    <row r="5009" spans="4:5" ht="15" x14ac:dyDescent="0.25">
      <c r="D5009" s="47"/>
      <c r="E5009" s="47"/>
    </row>
    <row r="5010" spans="4:5" ht="15" x14ac:dyDescent="0.25">
      <c r="D5010" s="47"/>
      <c r="E5010" s="47"/>
    </row>
    <row r="5011" spans="4:5" ht="15" x14ac:dyDescent="0.25">
      <c r="D5011" s="47"/>
      <c r="E5011" s="47"/>
    </row>
    <row r="5012" spans="4:5" ht="15" x14ac:dyDescent="0.25">
      <c r="D5012" s="47"/>
      <c r="E5012" s="47"/>
    </row>
    <row r="5013" spans="4:5" ht="15" x14ac:dyDescent="0.25">
      <c r="D5013" s="47"/>
      <c r="E5013" s="47"/>
    </row>
    <row r="5014" spans="4:5" ht="15" x14ac:dyDescent="0.25">
      <c r="D5014" s="47"/>
      <c r="E5014" s="47"/>
    </row>
    <row r="5015" spans="4:5" ht="15" x14ac:dyDescent="0.25">
      <c r="D5015" s="47"/>
      <c r="E5015" s="47"/>
    </row>
    <row r="5016" spans="4:5" ht="15" x14ac:dyDescent="0.25">
      <c r="D5016" s="47"/>
      <c r="E5016" s="47"/>
    </row>
    <row r="5017" spans="4:5" ht="15" x14ac:dyDescent="0.25">
      <c r="D5017" s="47"/>
      <c r="E5017" s="47"/>
    </row>
    <row r="5018" spans="4:5" ht="15" x14ac:dyDescent="0.25">
      <c r="D5018" s="47"/>
      <c r="E5018" s="47"/>
    </row>
    <row r="5019" spans="4:5" ht="15" x14ac:dyDescent="0.25">
      <c r="D5019" s="47"/>
      <c r="E5019" s="47"/>
    </row>
    <row r="5020" spans="4:5" ht="15" x14ac:dyDescent="0.25">
      <c r="D5020" s="47"/>
      <c r="E5020" s="47"/>
    </row>
    <row r="5021" spans="4:5" ht="15" x14ac:dyDescent="0.25">
      <c r="D5021" s="47"/>
      <c r="E5021" s="47"/>
    </row>
    <row r="5022" spans="4:5" ht="15" x14ac:dyDescent="0.25">
      <c r="D5022" s="47"/>
      <c r="E5022" s="47"/>
    </row>
    <row r="5023" spans="4:5" ht="15" x14ac:dyDescent="0.25">
      <c r="D5023" s="47"/>
      <c r="E5023" s="47"/>
    </row>
    <row r="5024" spans="4:5" ht="15" x14ac:dyDescent="0.25">
      <c r="D5024" s="47"/>
      <c r="E5024" s="47"/>
    </row>
    <row r="5025" spans="4:5" ht="15" x14ac:dyDescent="0.25">
      <c r="D5025" s="47"/>
      <c r="E5025" s="47"/>
    </row>
    <row r="5026" spans="4:5" ht="15" x14ac:dyDescent="0.25">
      <c r="D5026" s="47"/>
      <c r="E5026" s="47"/>
    </row>
    <row r="5027" spans="4:5" ht="15" x14ac:dyDescent="0.25">
      <c r="D5027" s="47"/>
      <c r="E5027" s="47"/>
    </row>
    <row r="5028" spans="4:5" ht="15" x14ac:dyDescent="0.25">
      <c r="D5028" s="47"/>
      <c r="E5028" s="47"/>
    </row>
    <row r="5029" spans="4:5" ht="15" x14ac:dyDescent="0.25">
      <c r="D5029" s="47"/>
      <c r="E5029" s="47"/>
    </row>
    <row r="5030" spans="4:5" ht="15" x14ac:dyDescent="0.25">
      <c r="D5030" s="47"/>
      <c r="E5030" s="47"/>
    </row>
    <row r="5031" spans="4:5" ht="15" x14ac:dyDescent="0.25">
      <c r="D5031" s="47"/>
      <c r="E5031" s="47"/>
    </row>
    <row r="5032" spans="4:5" ht="15" x14ac:dyDescent="0.25">
      <c r="D5032" s="47"/>
      <c r="E5032" s="47"/>
    </row>
    <row r="5033" spans="4:5" ht="15" x14ac:dyDescent="0.25">
      <c r="D5033" s="47"/>
      <c r="E5033" s="47"/>
    </row>
    <row r="5034" spans="4:5" ht="15" x14ac:dyDescent="0.25">
      <c r="D5034" s="47"/>
      <c r="E5034" s="47"/>
    </row>
    <row r="5035" spans="4:5" ht="15" x14ac:dyDescent="0.25">
      <c r="D5035" s="47"/>
      <c r="E5035" s="47"/>
    </row>
    <row r="5036" spans="4:5" ht="15" x14ac:dyDescent="0.25">
      <c r="D5036" s="47"/>
      <c r="E5036" s="47"/>
    </row>
    <row r="5037" spans="4:5" ht="15" x14ac:dyDescent="0.25">
      <c r="D5037" s="47"/>
      <c r="E5037" s="47"/>
    </row>
    <row r="5038" spans="4:5" ht="15" x14ac:dyDescent="0.25">
      <c r="D5038" s="47"/>
      <c r="E5038" s="47"/>
    </row>
    <row r="5039" spans="4:5" ht="15" x14ac:dyDescent="0.25">
      <c r="D5039" s="47"/>
      <c r="E5039" s="47"/>
    </row>
    <row r="5040" spans="4:5" ht="15" x14ac:dyDescent="0.25">
      <c r="D5040" s="47"/>
      <c r="E5040" s="47"/>
    </row>
    <row r="5041" spans="4:5" ht="15" x14ac:dyDescent="0.25">
      <c r="D5041" s="47"/>
      <c r="E5041" s="47"/>
    </row>
    <row r="5042" spans="4:5" ht="15" x14ac:dyDescent="0.25">
      <c r="D5042" s="47"/>
      <c r="E5042" s="47"/>
    </row>
    <row r="5043" spans="4:5" ht="15" x14ac:dyDescent="0.25">
      <c r="D5043" s="47"/>
      <c r="E5043" s="47"/>
    </row>
    <row r="5044" spans="4:5" ht="15" x14ac:dyDescent="0.25">
      <c r="D5044" s="47"/>
      <c r="E5044" s="47"/>
    </row>
    <row r="5045" spans="4:5" ht="15" x14ac:dyDescent="0.25">
      <c r="D5045" s="47"/>
      <c r="E5045" s="47"/>
    </row>
    <row r="5046" spans="4:5" ht="15" x14ac:dyDescent="0.25">
      <c r="D5046" s="47"/>
      <c r="E5046" s="47"/>
    </row>
    <row r="5047" spans="4:5" ht="15" x14ac:dyDescent="0.25">
      <c r="D5047" s="47"/>
      <c r="E5047" s="47"/>
    </row>
    <row r="5048" spans="4:5" ht="15" x14ac:dyDescent="0.25">
      <c r="D5048" s="47"/>
      <c r="E5048" s="47"/>
    </row>
    <row r="5049" spans="4:5" ht="15" x14ac:dyDescent="0.25">
      <c r="D5049" s="47"/>
      <c r="E5049" s="47"/>
    </row>
    <row r="5050" spans="4:5" ht="15" x14ac:dyDescent="0.25">
      <c r="D5050" s="47"/>
      <c r="E5050" s="47"/>
    </row>
    <row r="5051" spans="4:5" ht="15" x14ac:dyDescent="0.25">
      <c r="D5051" s="47"/>
      <c r="E5051" s="47"/>
    </row>
    <row r="5052" spans="4:5" ht="15" x14ac:dyDescent="0.25">
      <c r="D5052" s="47"/>
      <c r="E5052" s="47"/>
    </row>
    <row r="5053" spans="4:5" ht="15" x14ac:dyDescent="0.25">
      <c r="D5053" s="47"/>
      <c r="E5053" s="47"/>
    </row>
    <row r="5054" spans="4:5" ht="15" x14ac:dyDescent="0.25">
      <c r="D5054" s="47"/>
      <c r="E5054" s="47"/>
    </row>
    <row r="5055" spans="4:5" ht="15" x14ac:dyDescent="0.25">
      <c r="D5055" s="47"/>
      <c r="E5055" s="47"/>
    </row>
    <row r="5056" spans="4:5" ht="15" x14ac:dyDescent="0.25">
      <c r="D5056" s="47"/>
      <c r="E5056" s="47"/>
    </row>
    <row r="5057" spans="4:5" ht="15" x14ac:dyDescent="0.25">
      <c r="D5057" s="47"/>
      <c r="E5057" s="47"/>
    </row>
    <row r="5058" spans="4:5" ht="15" x14ac:dyDescent="0.25">
      <c r="D5058" s="47"/>
      <c r="E5058" s="47"/>
    </row>
    <row r="5059" spans="4:5" ht="15" x14ac:dyDescent="0.25">
      <c r="D5059" s="47"/>
      <c r="E5059" s="47"/>
    </row>
    <row r="5060" spans="4:5" ht="15" x14ac:dyDescent="0.25">
      <c r="D5060" s="47"/>
      <c r="E5060" s="47"/>
    </row>
    <row r="5061" spans="4:5" ht="15" x14ac:dyDescent="0.25">
      <c r="D5061" s="47"/>
      <c r="E5061" s="47"/>
    </row>
    <row r="5062" spans="4:5" ht="15" x14ac:dyDescent="0.25">
      <c r="D5062" s="47"/>
      <c r="E5062" s="47"/>
    </row>
    <row r="5063" spans="4:5" ht="15" x14ac:dyDescent="0.25">
      <c r="D5063" s="47"/>
      <c r="E5063" s="47"/>
    </row>
    <row r="5064" spans="4:5" ht="15" x14ac:dyDescent="0.25">
      <c r="D5064" s="47"/>
      <c r="E5064" s="47"/>
    </row>
    <row r="5065" spans="4:5" ht="15" x14ac:dyDescent="0.25">
      <c r="D5065" s="47"/>
      <c r="E5065" s="47"/>
    </row>
    <row r="5066" spans="4:5" ht="15" x14ac:dyDescent="0.25">
      <c r="D5066" s="47"/>
      <c r="E5066" s="47"/>
    </row>
    <row r="5067" spans="4:5" ht="15" x14ac:dyDescent="0.25">
      <c r="D5067" s="47"/>
      <c r="E5067" s="47"/>
    </row>
    <row r="5068" spans="4:5" ht="15" x14ac:dyDescent="0.25">
      <c r="D5068" s="47"/>
      <c r="E5068" s="47"/>
    </row>
    <row r="5069" spans="4:5" ht="15" x14ac:dyDescent="0.25">
      <c r="D5069" s="47"/>
      <c r="E5069" s="47"/>
    </row>
    <row r="5070" spans="4:5" ht="15" x14ac:dyDescent="0.25">
      <c r="D5070" s="47"/>
      <c r="E5070" s="47"/>
    </row>
    <row r="5071" spans="4:5" ht="15" x14ac:dyDescent="0.25">
      <c r="D5071" s="47"/>
      <c r="E5071" s="47"/>
    </row>
    <row r="5072" spans="4:5" ht="15" x14ac:dyDescent="0.25">
      <c r="D5072" s="47"/>
      <c r="E5072" s="47"/>
    </row>
    <row r="5073" spans="4:5" ht="15" x14ac:dyDescent="0.25">
      <c r="D5073" s="47"/>
      <c r="E5073" s="47"/>
    </row>
    <row r="5074" spans="4:5" ht="15" x14ac:dyDescent="0.25">
      <c r="D5074" s="47"/>
      <c r="E5074" s="47"/>
    </row>
    <row r="5075" spans="4:5" ht="15" x14ac:dyDescent="0.25">
      <c r="D5075" s="47"/>
      <c r="E5075" s="47"/>
    </row>
    <row r="5076" spans="4:5" ht="15" x14ac:dyDescent="0.25">
      <c r="D5076" s="47"/>
      <c r="E5076" s="47"/>
    </row>
    <row r="5077" spans="4:5" ht="15" x14ac:dyDescent="0.25">
      <c r="D5077" s="47"/>
      <c r="E5077" s="47"/>
    </row>
    <row r="5078" spans="4:5" ht="15" x14ac:dyDescent="0.25">
      <c r="D5078" s="47"/>
      <c r="E5078" s="47"/>
    </row>
    <row r="5079" spans="4:5" ht="15" x14ac:dyDescent="0.25">
      <c r="D5079" s="47"/>
      <c r="E5079" s="47"/>
    </row>
    <row r="5080" spans="4:5" ht="15" x14ac:dyDescent="0.25">
      <c r="D5080" s="47"/>
      <c r="E5080" s="47"/>
    </row>
    <row r="5081" spans="4:5" ht="15" x14ac:dyDescent="0.25">
      <c r="D5081" s="47"/>
      <c r="E5081" s="47"/>
    </row>
    <row r="5082" spans="4:5" ht="15" x14ac:dyDescent="0.25">
      <c r="D5082" s="47"/>
      <c r="E5082" s="47"/>
    </row>
    <row r="5083" spans="4:5" ht="15" x14ac:dyDescent="0.25">
      <c r="D5083" s="47"/>
      <c r="E5083" s="47"/>
    </row>
    <row r="5084" spans="4:5" ht="15" x14ac:dyDescent="0.25">
      <c r="D5084" s="47"/>
      <c r="E5084" s="47"/>
    </row>
    <row r="5085" spans="4:5" ht="15" x14ac:dyDescent="0.25">
      <c r="D5085" s="47"/>
      <c r="E5085" s="47"/>
    </row>
    <row r="5086" spans="4:5" ht="15" x14ac:dyDescent="0.25">
      <c r="D5086" s="47"/>
      <c r="E5086" s="47"/>
    </row>
    <row r="5087" spans="4:5" ht="15" x14ac:dyDescent="0.25">
      <c r="D5087" s="47"/>
      <c r="E5087" s="47"/>
    </row>
    <row r="5088" spans="4:5" ht="15" x14ac:dyDescent="0.25">
      <c r="D5088" s="47"/>
      <c r="E5088" s="47"/>
    </row>
    <row r="5089" spans="4:5" ht="15" x14ac:dyDescent="0.25">
      <c r="D5089" s="47"/>
      <c r="E5089" s="47"/>
    </row>
    <row r="5090" spans="4:5" ht="15" x14ac:dyDescent="0.25">
      <c r="D5090" s="47"/>
      <c r="E5090" s="47"/>
    </row>
    <row r="5091" spans="4:5" ht="15" x14ac:dyDescent="0.25">
      <c r="D5091" s="47"/>
      <c r="E5091" s="47"/>
    </row>
    <row r="5092" spans="4:5" ht="15" x14ac:dyDescent="0.25">
      <c r="D5092" s="47"/>
      <c r="E5092" s="47"/>
    </row>
    <row r="5093" spans="4:5" ht="15" x14ac:dyDescent="0.25">
      <c r="D5093" s="47"/>
      <c r="E5093" s="47"/>
    </row>
    <row r="5094" spans="4:5" ht="15" x14ac:dyDescent="0.25">
      <c r="D5094" s="47"/>
      <c r="E5094" s="47"/>
    </row>
    <row r="5095" spans="4:5" ht="15" x14ac:dyDescent="0.25">
      <c r="D5095" s="47"/>
      <c r="E5095" s="47"/>
    </row>
    <row r="5096" spans="4:5" ht="15" x14ac:dyDescent="0.25">
      <c r="D5096" s="47"/>
      <c r="E5096" s="47"/>
    </row>
    <row r="5097" spans="4:5" ht="15" x14ac:dyDescent="0.25">
      <c r="D5097" s="47"/>
      <c r="E5097" s="47"/>
    </row>
    <row r="5098" spans="4:5" ht="15" x14ac:dyDescent="0.25">
      <c r="D5098" s="47"/>
      <c r="E5098" s="47"/>
    </row>
    <row r="5099" spans="4:5" ht="15" x14ac:dyDescent="0.25">
      <c r="D5099" s="47"/>
      <c r="E5099" s="47"/>
    </row>
    <row r="5100" spans="4:5" ht="15" x14ac:dyDescent="0.25">
      <c r="D5100" s="47"/>
      <c r="E5100" s="47"/>
    </row>
    <row r="5101" spans="4:5" ht="15" x14ac:dyDescent="0.25">
      <c r="D5101" s="47"/>
      <c r="E5101" s="47"/>
    </row>
    <row r="5102" spans="4:5" ht="15" x14ac:dyDescent="0.25">
      <c r="D5102" s="47"/>
      <c r="E5102" s="47"/>
    </row>
    <row r="5103" spans="4:5" ht="15" x14ac:dyDescent="0.25">
      <c r="D5103" s="47"/>
      <c r="E5103" s="47"/>
    </row>
    <row r="5104" spans="4:5" ht="15" x14ac:dyDescent="0.25">
      <c r="D5104" s="47"/>
      <c r="E5104" s="47"/>
    </row>
    <row r="5105" spans="4:5" ht="15" x14ac:dyDescent="0.25">
      <c r="D5105" s="47"/>
      <c r="E5105" s="47"/>
    </row>
    <row r="5106" spans="4:5" ht="15" x14ac:dyDescent="0.25">
      <c r="D5106" s="47"/>
      <c r="E5106" s="47"/>
    </row>
    <row r="5107" spans="4:5" ht="15" x14ac:dyDescent="0.25">
      <c r="D5107" s="47"/>
      <c r="E5107" s="47"/>
    </row>
    <row r="5108" spans="4:5" ht="15" x14ac:dyDescent="0.25">
      <c r="D5108" s="47"/>
      <c r="E5108" s="47"/>
    </row>
    <row r="5109" spans="4:5" ht="15" x14ac:dyDescent="0.25">
      <c r="D5109" s="47"/>
      <c r="E5109" s="47"/>
    </row>
    <row r="5110" spans="4:5" ht="15" x14ac:dyDescent="0.25">
      <c r="D5110" s="47"/>
      <c r="E5110" s="47"/>
    </row>
    <row r="5111" spans="4:5" ht="15" x14ac:dyDescent="0.25">
      <c r="D5111" s="47"/>
      <c r="E5111" s="47"/>
    </row>
    <row r="5112" spans="4:5" ht="15" x14ac:dyDescent="0.25">
      <c r="D5112" s="47"/>
      <c r="E5112" s="47"/>
    </row>
    <row r="5113" spans="4:5" ht="15" x14ac:dyDescent="0.25">
      <c r="D5113" s="47"/>
      <c r="E5113" s="47"/>
    </row>
    <row r="5114" spans="4:5" ht="15" x14ac:dyDescent="0.25">
      <c r="D5114" s="47"/>
      <c r="E5114" s="47"/>
    </row>
    <row r="5115" spans="4:5" ht="15" x14ac:dyDescent="0.25">
      <c r="D5115" s="47"/>
      <c r="E5115" s="47"/>
    </row>
    <row r="5116" spans="4:5" ht="15" x14ac:dyDescent="0.25">
      <c r="D5116" s="47"/>
      <c r="E5116" s="47"/>
    </row>
    <row r="5117" spans="4:5" ht="15" x14ac:dyDescent="0.25">
      <c r="D5117" s="47"/>
      <c r="E5117" s="47"/>
    </row>
    <row r="5118" spans="4:5" ht="15" x14ac:dyDescent="0.25">
      <c r="D5118" s="47"/>
      <c r="E5118" s="47"/>
    </row>
    <row r="5119" spans="4:5" ht="15" x14ac:dyDescent="0.25">
      <c r="D5119" s="47"/>
      <c r="E5119" s="47"/>
    </row>
    <row r="5120" spans="4:5" ht="15" x14ac:dyDescent="0.25">
      <c r="D5120" s="47"/>
      <c r="E5120" s="47"/>
    </row>
    <row r="5121" spans="4:5" ht="15" x14ac:dyDescent="0.25">
      <c r="D5121" s="47"/>
      <c r="E5121" s="47"/>
    </row>
    <row r="5122" spans="4:5" ht="15" x14ac:dyDescent="0.25">
      <c r="D5122" s="47"/>
      <c r="E5122" s="47"/>
    </row>
    <row r="5123" spans="4:5" ht="15" x14ac:dyDescent="0.25">
      <c r="D5123" s="47"/>
      <c r="E5123" s="47"/>
    </row>
    <row r="5124" spans="4:5" ht="15" x14ac:dyDescent="0.25">
      <c r="D5124" s="47"/>
      <c r="E5124" s="47"/>
    </row>
    <row r="5125" spans="4:5" ht="15" x14ac:dyDescent="0.25">
      <c r="D5125" s="47"/>
      <c r="E5125" s="47"/>
    </row>
    <row r="5126" spans="4:5" ht="15" x14ac:dyDescent="0.25">
      <c r="D5126" s="47"/>
      <c r="E5126" s="47"/>
    </row>
    <row r="5127" spans="4:5" ht="15" x14ac:dyDescent="0.25">
      <c r="D5127" s="47"/>
      <c r="E5127" s="47"/>
    </row>
    <row r="5128" spans="4:5" ht="15" x14ac:dyDescent="0.25">
      <c r="D5128" s="47"/>
      <c r="E5128" s="47"/>
    </row>
    <row r="5129" spans="4:5" ht="15" x14ac:dyDescent="0.25">
      <c r="D5129" s="47"/>
      <c r="E5129" s="47"/>
    </row>
    <row r="5130" spans="4:5" ht="15" x14ac:dyDescent="0.25">
      <c r="D5130" s="47"/>
      <c r="E5130" s="47"/>
    </row>
    <row r="5131" spans="4:5" ht="15" x14ac:dyDescent="0.25">
      <c r="D5131" s="47"/>
      <c r="E5131" s="47"/>
    </row>
    <row r="5132" spans="4:5" ht="15" x14ac:dyDescent="0.25">
      <c r="D5132" s="47"/>
      <c r="E5132" s="47"/>
    </row>
    <row r="5133" spans="4:5" ht="15" x14ac:dyDescent="0.25">
      <c r="D5133" s="47"/>
      <c r="E5133" s="47"/>
    </row>
    <row r="5134" spans="4:5" ht="15" x14ac:dyDescent="0.25">
      <c r="D5134" s="47"/>
      <c r="E5134" s="47"/>
    </row>
    <row r="5135" spans="4:5" ht="15" x14ac:dyDescent="0.25">
      <c r="D5135" s="47"/>
      <c r="E5135" s="47"/>
    </row>
    <row r="5136" spans="4:5" ht="15" x14ac:dyDescent="0.25">
      <c r="D5136" s="47"/>
      <c r="E5136" s="47"/>
    </row>
    <row r="5137" spans="4:5" ht="15" x14ac:dyDescent="0.25">
      <c r="D5137" s="47"/>
      <c r="E5137" s="47"/>
    </row>
    <row r="5138" spans="4:5" ht="15" x14ac:dyDescent="0.25">
      <c r="D5138" s="47"/>
      <c r="E5138" s="47"/>
    </row>
    <row r="5139" spans="4:5" ht="15" x14ac:dyDescent="0.25">
      <c r="D5139" s="47"/>
      <c r="E5139" s="47"/>
    </row>
    <row r="5140" spans="4:5" ht="15" x14ac:dyDescent="0.25">
      <c r="D5140" s="47"/>
      <c r="E5140" s="47"/>
    </row>
    <row r="5141" spans="4:5" ht="15" x14ac:dyDescent="0.25">
      <c r="D5141" s="47"/>
      <c r="E5141" s="47"/>
    </row>
    <row r="5142" spans="4:5" ht="15" x14ac:dyDescent="0.25">
      <c r="D5142" s="47"/>
      <c r="E5142" s="47"/>
    </row>
    <row r="5143" spans="4:5" ht="15" x14ac:dyDescent="0.25">
      <c r="D5143" s="47"/>
      <c r="E5143" s="47"/>
    </row>
    <row r="5144" spans="4:5" ht="15" x14ac:dyDescent="0.25">
      <c r="D5144" s="47"/>
      <c r="E5144" s="47"/>
    </row>
    <row r="5145" spans="4:5" ht="15" x14ac:dyDescent="0.25">
      <c r="D5145" s="47"/>
      <c r="E5145" s="47"/>
    </row>
    <row r="5146" spans="4:5" ht="15" x14ac:dyDescent="0.25">
      <c r="D5146" s="47"/>
      <c r="E5146" s="47"/>
    </row>
    <row r="5147" spans="4:5" ht="15" x14ac:dyDescent="0.25">
      <c r="D5147" s="47"/>
      <c r="E5147" s="47"/>
    </row>
    <row r="5148" spans="4:5" ht="15" x14ac:dyDescent="0.25">
      <c r="D5148" s="47"/>
      <c r="E5148" s="47"/>
    </row>
    <row r="5149" spans="4:5" ht="15" x14ac:dyDescent="0.25">
      <c r="D5149" s="47"/>
      <c r="E5149" s="47"/>
    </row>
    <row r="5150" spans="4:5" ht="15" x14ac:dyDescent="0.25">
      <c r="D5150" s="47"/>
      <c r="E5150" s="47"/>
    </row>
    <row r="5151" spans="4:5" ht="15" x14ac:dyDescent="0.25">
      <c r="D5151" s="47"/>
      <c r="E5151" s="47"/>
    </row>
    <row r="5152" spans="4:5" ht="15" x14ac:dyDescent="0.25">
      <c r="D5152" s="47"/>
      <c r="E5152" s="47"/>
    </row>
    <row r="5153" spans="4:5" ht="15" x14ac:dyDescent="0.25">
      <c r="D5153" s="47"/>
      <c r="E5153" s="47"/>
    </row>
    <row r="5154" spans="4:5" ht="15" x14ac:dyDescent="0.25">
      <c r="D5154" s="47"/>
      <c r="E5154" s="47"/>
    </row>
    <row r="5155" spans="4:5" ht="15" x14ac:dyDescent="0.25">
      <c r="D5155" s="47"/>
      <c r="E5155" s="47"/>
    </row>
    <row r="5156" spans="4:5" ht="15" x14ac:dyDescent="0.25">
      <c r="D5156" s="47"/>
      <c r="E5156" s="47"/>
    </row>
    <row r="5157" spans="4:5" ht="15" x14ac:dyDescent="0.25">
      <c r="D5157" s="47"/>
      <c r="E5157" s="47"/>
    </row>
    <row r="5158" spans="4:5" ht="15" x14ac:dyDescent="0.25">
      <c r="D5158" s="47"/>
      <c r="E5158" s="47"/>
    </row>
    <row r="5159" spans="4:5" ht="15" x14ac:dyDescent="0.25">
      <c r="D5159" s="47"/>
      <c r="E5159" s="47"/>
    </row>
    <row r="5160" spans="4:5" ht="15" x14ac:dyDescent="0.25">
      <c r="D5160" s="47"/>
      <c r="E5160" s="47"/>
    </row>
    <row r="5161" spans="4:5" ht="15" x14ac:dyDescent="0.25">
      <c r="D5161" s="47"/>
      <c r="E5161" s="47"/>
    </row>
    <row r="5162" spans="4:5" ht="15" x14ac:dyDescent="0.25">
      <c r="D5162" s="47"/>
      <c r="E5162" s="47"/>
    </row>
    <row r="5163" spans="4:5" ht="15" x14ac:dyDescent="0.25">
      <c r="D5163" s="47"/>
      <c r="E5163" s="47"/>
    </row>
    <row r="5164" spans="4:5" ht="15" x14ac:dyDescent="0.25">
      <c r="D5164" s="47"/>
      <c r="E5164" s="47"/>
    </row>
    <row r="5165" spans="4:5" ht="15" x14ac:dyDescent="0.25">
      <c r="D5165" s="47"/>
      <c r="E5165" s="47"/>
    </row>
    <row r="5166" spans="4:5" ht="15" x14ac:dyDescent="0.25">
      <c r="D5166" s="47"/>
      <c r="E5166" s="47"/>
    </row>
    <row r="5167" spans="4:5" ht="15" x14ac:dyDescent="0.25">
      <c r="D5167" s="47"/>
      <c r="E5167" s="47"/>
    </row>
    <row r="5168" spans="4:5" ht="15" x14ac:dyDescent="0.25">
      <c r="D5168" s="47"/>
      <c r="E5168" s="47"/>
    </row>
    <row r="5169" spans="4:5" ht="15" x14ac:dyDescent="0.25">
      <c r="D5169" s="47"/>
      <c r="E5169" s="47"/>
    </row>
    <row r="5170" spans="4:5" ht="15" x14ac:dyDescent="0.25">
      <c r="D5170" s="47"/>
      <c r="E5170" s="47"/>
    </row>
    <row r="5171" spans="4:5" ht="15" x14ac:dyDescent="0.25">
      <c r="D5171" s="47"/>
      <c r="E5171" s="47"/>
    </row>
    <row r="5172" spans="4:5" ht="15" x14ac:dyDescent="0.25">
      <c r="D5172" s="47"/>
      <c r="E5172" s="47"/>
    </row>
    <row r="5173" spans="4:5" ht="15" x14ac:dyDescent="0.25">
      <c r="D5173" s="47"/>
      <c r="E5173" s="47"/>
    </row>
    <row r="5174" spans="4:5" ht="15" x14ac:dyDescent="0.25">
      <c r="D5174" s="47"/>
      <c r="E5174" s="47"/>
    </row>
    <row r="5175" spans="4:5" ht="15" x14ac:dyDescent="0.25">
      <c r="D5175" s="47"/>
      <c r="E5175" s="47"/>
    </row>
    <row r="5176" spans="4:5" ht="15" x14ac:dyDescent="0.25">
      <c r="D5176" s="47"/>
      <c r="E5176" s="47"/>
    </row>
    <row r="5177" spans="4:5" ht="15" x14ac:dyDescent="0.25">
      <c r="D5177" s="47"/>
      <c r="E5177" s="47"/>
    </row>
    <row r="5178" spans="4:5" ht="15" x14ac:dyDescent="0.25">
      <c r="D5178" s="47"/>
      <c r="E5178" s="47"/>
    </row>
    <row r="5179" spans="4:5" ht="15" x14ac:dyDescent="0.25">
      <c r="D5179" s="47"/>
      <c r="E5179" s="47"/>
    </row>
    <row r="5180" spans="4:5" ht="15" x14ac:dyDescent="0.25">
      <c r="D5180" s="47"/>
      <c r="E5180" s="47"/>
    </row>
    <row r="5181" spans="4:5" ht="15" x14ac:dyDescent="0.25">
      <c r="D5181" s="47"/>
      <c r="E5181" s="47"/>
    </row>
    <row r="5182" spans="4:5" ht="15" x14ac:dyDescent="0.25">
      <c r="D5182" s="47"/>
      <c r="E5182" s="47"/>
    </row>
    <row r="5183" spans="4:5" ht="15" x14ac:dyDescent="0.25">
      <c r="D5183" s="47"/>
      <c r="E5183" s="47"/>
    </row>
    <row r="5184" spans="4:5" ht="15" x14ac:dyDescent="0.25">
      <c r="D5184" s="47"/>
      <c r="E5184" s="47"/>
    </row>
    <row r="5185" spans="4:5" ht="15" x14ac:dyDescent="0.25">
      <c r="D5185" s="47"/>
      <c r="E5185" s="47"/>
    </row>
    <row r="5186" spans="4:5" ht="15" x14ac:dyDescent="0.25">
      <c r="D5186" s="47"/>
      <c r="E5186" s="47"/>
    </row>
    <row r="5187" spans="4:5" ht="15" x14ac:dyDescent="0.25">
      <c r="D5187" s="47"/>
      <c r="E5187" s="47"/>
    </row>
    <row r="5188" spans="4:5" ht="15" x14ac:dyDescent="0.25">
      <c r="D5188" s="47"/>
      <c r="E5188" s="47"/>
    </row>
    <row r="5189" spans="4:5" ht="15" x14ac:dyDescent="0.25">
      <c r="D5189" s="47"/>
      <c r="E5189" s="47"/>
    </row>
    <row r="5190" spans="4:5" ht="15" x14ac:dyDescent="0.25">
      <c r="D5190" s="47"/>
      <c r="E5190" s="47"/>
    </row>
    <row r="5191" spans="4:5" ht="15" x14ac:dyDescent="0.25">
      <c r="D5191" s="47"/>
      <c r="E5191" s="47"/>
    </row>
    <row r="5192" spans="4:5" ht="15" x14ac:dyDescent="0.25">
      <c r="D5192" s="47"/>
      <c r="E5192" s="47"/>
    </row>
    <row r="5193" spans="4:5" ht="15" x14ac:dyDescent="0.25">
      <c r="D5193" s="47"/>
      <c r="E5193" s="47"/>
    </row>
    <row r="5194" spans="4:5" ht="15" x14ac:dyDescent="0.25">
      <c r="D5194" s="47"/>
      <c r="E5194" s="47"/>
    </row>
    <row r="5195" spans="4:5" ht="15" x14ac:dyDescent="0.25">
      <c r="D5195" s="47"/>
      <c r="E5195" s="47"/>
    </row>
    <row r="5196" spans="4:5" ht="15" x14ac:dyDescent="0.25">
      <c r="D5196" s="47"/>
      <c r="E5196" s="47"/>
    </row>
    <row r="5197" spans="4:5" ht="15" x14ac:dyDescent="0.25">
      <c r="D5197" s="47"/>
      <c r="E5197" s="47"/>
    </row>
    <row r="5198" spans="4:5" ht="15" x14ac:dyDescent="0.25">
      <c r="D5198" s="47"/>
      <c r="E5198" s="47"/>
    </row>
    <row r="5199" spans="4:5" ht="15" x14ac:dyDescent="0.25">
      <c r="D5199" s="47"/>
      <c r="E5199" s="47"/>
    </row>
    <row r="5200" spans="4:5" ht="15" x14ac:dyDescent="0.25">
      <c r="D5200" s="47"/>
      <c r="E5200" s="47"/>
    </row>
    <row r="5201" spans="4:5" ht="15" x14ac:dyDescent="0.25">
      <c r="D5201" s="47"/>
      <c r="E5201" s="47"/>
    </row>
    <row r="5202" spans="4:5" ht="15" x14ac:dyDescent="0.25">
      <c r="D5202" s="47"/>
      <c r="E5202" s="47"/>
    </row>
    <row r="5203" spans="4:5" ht="15" x14ac:dyDescent="0.25">
      <c r="D5203" s="47"/>
      <c r="E5203" s="47"/>
    </row>
    <row r="5204" spans="4:5" ht="15" x14ac:dyDescent="0.25">
      <c r="D5204" s="47"/>
      <c r="E5204" s="47"/>
    </row>
    <row r="5205" spans="4:5" ht="15" x14ac:dyDescent="0.25">
      <c r="D5205" s="47"/>
      <c r="E5205" s="47"/>
    </row>
    <row r="5206" spans="4:5" ht="15" x14ac:dyDescent="0.25">
      <c r="D5206" s="47"/>
      <c r="E5206" s="47"/>
    </row>
    <row r="5207" spans="4:5" ht="15" x14ac:dyDescent="0.25">
      <c r="D5207" s="47"/>
      <c r="E5207" s="47"/>
    </row>
    <row r="5208" spans="4:5" ht="15" x14ac:dyDescent="0.25">
      <c r="D5208" s="47"/>
      <c r="E5208" s="47"/>
    </row>
    <row r="5209" spans="4:5" ht="15" x14ac:dyDescent="0.25">
      <c r="D5209" s="47"/>
      <c r="E5209" s="47"/>
    </row>
    <row r="5210" spans="4:5" ht="15" x14ac:dyDescent="0.25">
      <c r="D5210" s="47"/>
      <c r="E5210" s="47"/>
    </row>
    <row r="5211" spans="4:5" ht="15" x14ac:dyDescent="0.25">
      <c r="D5211" s="47"/>
      <c r="E5211" s="47"/>
    </row>
    <row r="5212" spans="4:5" ht="15" x14ac:dyDescent="0.25">
      <c r="D5212" s="47"/>
      <c r="E5212" s="47"/>
    </row>
    <row r="5213" spans="4:5" ht="15" x14ac:dyDescent="0.25">
      <c r="D5213" s="47"/>
      <c r="E5213" s="47"/>
    </row>
    <row r="5214" spans="4:5" ht="15" x14ac:dyDescent="0.25">
      <c r="D5214" s="47"/>
      <c r="E5214" s="47"/>
    </row>
    <row r="5215" spans="4:5" ht="15" x14ac:dyDescent="0.25">
      <c r="D5215" s="47"/>
      <c r="E5215" s="47"/>
    </row>
    <row r="5216" spans="4:5" ht="15" x14ac:dyDescent="0.25">
      <c r="D5216" s="47"/>
      <c r="E5216" s="47"/>
    </row>
    <row r="5217" spans="4:5" ht="15" x14ac:dyDescent="0.25">
      <c r="D5217" s="47"/>
      <c r="E5217" s="47"/>
    </row>
    <row r="5218" spans="4:5" ht="15" x14ac:dyDescent="0.25">
      <c r="D5218" s="47"/>
      <c r="E5218" s="47"/>
    </row>
    <row r="5219" spans="4:5" ht="15" x14ac:dyDescent="0.25">
      <c r="D5219" s="47"/>
      <c r="E5219" s="47"/>
    </row>
    <row r="5220" spans="4:5" ht="15" x14ac:dyDescent="0.25">
      <c r="D5220" s="47"/>
      <c r="E5220" s="47"/>
    </row>
    <row r="5221" spans="4:5" ht="15" x14ac:dyDescent="0.25">
      <c r="D5221" s="47"/>
      <c r="E5221" s="47"/>
    </row>
    <row r="5222" spans="4:5" ht="15" x14ac:dyDescent="0.25">
      <c r="D5222" s="47"/>
      <c r="E5222" s="47"/>
    </row>
    <row r="5223" spans="4:5" ht="15" x14ac:dyDescent="0.25">
      <c r="D5223" s="47"/>
      <c r="E5223" s="47"/>
    </row>
    <row r="5224" spans="4:5" ht="15" x14ac:dyDescent="0.25">
      <c r="D5224" s="47"/>
      <c r="E5224" s="47"/>
    </row>
    <row r="5225" spans="4:5" ht="15" x14ac:dyDescent="0.25">
      <c r="D5225" s="47"/>
      <c r="E5225" s="47"/>
    </row>
    <row r="5226" spans="4:5" ht="15" x14ac:dyDescent="0.25">
      <c r="D5226" s="47"/>
      <c r="E5226" s="47"/>
    </row>
    <row r="5227" spans="4:5" ht="15" x14ac:dyDescent="0.25">
      <c r="D5227" s="47"/>
      <c r="E5227" s="47"/>
    </row>
    <row r="5228" spans="4:5" ht="15" x14ac:dyDescent="0.25">
      <c r="D5228" s="47"/>
      <c r="E5228" s="47"/>
    </row>
    <row r="5229" spans="4:5" ht="15" x14ac:dyDescent="0.25">
      <c r="D5229" s="47"/>
      <c r="E5229" s="47"/>
    </row>
    <row r="5230" spans="4:5" ht="15" x14ac:dyDescent="0.25">
      <c r="D5230" s="47"/>
      <c r="E5230" s="47"/>
    </row>
    <row r="5231" spans="4:5" ht="15" x14ac:dyDescent="0.25">
      <c r="D5231" s="47"/>
      <c r="E5231" s="47"/>
    </row>
    <row r="5232" spans="4:5" ht="15" x14ac:dyDescent="0.25">
      <c r="D5232" s="47"/>
      <c r="E5232" s="47"/>
    </row>
    <row r="5233" spans="4:5" ht="15" x14ac:dyDescent="0.25">
      <c r="D5233" s="47"/>
      <c r="E5233" s="47"/>
    </row>
    <row r="5234" spans="4:5" ht="15" x14ac:dyDescent="0.25">
      <c r="D5234" s="47"/>
      <c r="E5234" s="47"/>
    </row>
    <row r="5235" spans="4:5" ht="15" x14ac:dyDescent="0.25">
      <c r="D5235" s="47"/>
      <c r="E5235" s="47"/>
    </row>
    <row r="5236" spans="4:5" ht="15" x14ac:dyDescent="0.25">
      <c r="D5236" s="47"/>
      <c r="E5236" s="47"/>
    </row>
    <row r="5237" spans="4:5" ht="15" x14ac:dyDescent="0.25">
      <c r="D5237" s="47"/>
      <c r="E5237" s="47"/>
    </row>
    <row r="5238" spans="4:5" ht="15" x14ac:dyDescent="0.25">
      <c r="D5238" s="47"/>
      <c r="E5238" s="47"/>
    </row>
    <row r="5239" spans="4:5" ht="15" x14ac:dyDescent="0.25">
      <c r="D5239" s="47"/>
      <c r="E5239" s="47"/>
    </row>
    <row r="5240" spans="4:5" ht="15" x14ac:dyDescent="0.25">
      <c r="D5240" s="47"/>
      <c r="E5240" s="47"/>
    </row>
    <row r="5241" spans="4:5" ht="15" x14ac:dyDescent="0.25">
      <c r="D5241" s="47"/>
      <c r="E5241" s="47"/>
    </row>
    <row r="5242" spans="4:5" ht="15" x14ac:dyDescent="0.25">
      <c r="D5242" s="47"/>
      <c r="E5242" s="47"/>
    </row>
    <row r="5243" spans="4:5" ht="15" x14ac:dyDescent="0.25">
      <c r="D5243" s="47"/>
      <c r="E5243" s="47"/>
    </row>
    <row r="5244" spans="4:5" ht="15" x14ac:dyDescent="0.25">
      <c r="D5244" s="47"/>
      <c r="E5244" s="47"/>
    </row>
    <row r="5245" spans="4:5" ht="15" x14ac:dyDescent="0.25">
      <c r="D5245" s="47"/>
      <c r="E5245" s="47"/>
    </row>
    <row r="5246" spans="4:5" ht="15" x14ac:dyDescent="0.25">
      <c r="D5246" s="47"/>
      <c r="E5246" s="47"/>
    </row>
    <row r="5247" spans="4:5" ht="15" x14ac:dyDescent="0.25">
      <c r="D5247" s="47"/>
      <c r="E5247" s="47"/>
    </row>
    <row r="5248" spans="4:5" ht="15" x14ac:dyDescent="0.25">
      <c r="D5248" s="47"/>
      <c r="E5248" s="47"/>
    </row>
    <row r="5249" spans="4:5" ht="15" x14ac:dyDescent="0.25">
      <c r="D5249" s="47"/>
      <c r="E5249" s="47"/>
    </row>
    <row r="5250" spans="4:5" ht="15" x14ac:dyDescent="0.25">
      <c r="D5250" s="47"/>
      <c r="E5250" s="47"/>
    </row>
    <row r="5251" spans="4:5" ht="15" x14ac:dyDescent="0.25">
      <c r="D5251" s="47"/>
      <c r="E5251" s="47"/>
    </row>
    <row r="5252" spans="4:5" ht="15" x14ac:dyDescent="0.25">
      <c r="D5252" s="47"/>
      <c r="E5252" s="47"/>
    </row>
    <row r="5253" spans="4:5" ht="15" x14ac:dyDescent="0.25">
      <c r="D5253" s="47"/>
      <c r="E5253" s="47"/>
    </row>
    <row r="5254" spans="4:5" ht="15" x14ac:dyDescent="0.25">
      <c r="D5254" s="47"/>
      <c r="E5254" s="47"/>
    </row>
    <row r="5255" spans="4:5" ht="15" x14ac:dyDescent="0.25">
      <c r="D5255" s="47"/>
      <c r="E5255" s="47"/>
    </row>
    <row r="5256" spans="4:5" ht="15" x14ac:dyDescent="0.25">
      <c r="D5256" s="47"/>
      <c r="E5256" s="47"/>
    </row>
    <row r="5257" spans="4:5" ht="15" x14ac:dyDescent="0.25">
      <c r="D5257" s="47"/>
      <c r="E5257" s="47"/>
    </row>
    <row r="5258" spans="4:5" ht="15" x14ac:dyDescent="0.25">
      <c r="D5258" s="47"/>
      <c r="E5258" s="47"/>
    </row>
    <row r="5259" spans="4:5" ht="15" x14ac:dyDescent="0.25">
      <c r="D5259" s="47"/>
      <c r="E5259" s="47"/>
    </row>
    <row r="5260" spans="4:5" ht="15" x14ac:dyDescent="0.25">
      <c r="D5260" s="47"/>
      <c r="E5260" s="47"/>
    </row>
    <row r="5261" spans="4:5" ht="15" x14ac:dyDescent="0.25">
      <c r="D5261" s="47"/>
      <c r="E5261" s="47"/>
    </row>
    <row r="5262" spans="4:5" ht="15" x14ac:dyDescent="0.25">
      <c r="D5262" s="47"/>
      <c r="E5262" s="47"/>
    </row>
    <row r="5263" spans="4:5" ht="15" x14ac:dyDescent="0.25">
      <c r="D5263" s="47"/>
      <c r="E5263" s="47"/>
    </row>
    <row r="5264" spans="4:5" ht="15" x14ac:dyDescent="0.25">
      <c r="D5264" s="47"/>
      <c r="E5264" s="47"/>
    </row>
    <row r="5265" spans="4:5" ht="15" x14ac:dyDescent="0.25">
      <c r="D5265" s="47"/>
      <c r="E5265" s="47"/>
    </row>
    <row r="5266" spans="4:5" ht="15" x14ac:dyDescent="0.25">
      <c r="D5266" s="47"/>
      <c r="E5266" s="47"/>
    </row>
    <row r="5267" spans="4:5" ht="15" x14ac:dyDescent="0.25">
      <c r="D5267" s="47"/>
      <c r="E5267" s="47"/>
    </row>
    <row r="5268" spans="4:5" ht="15" x14ac:dyDescent="0.25">
      <c r="D5268" s="47"/>
      <c r="E5268" s="47"/>
    </row>
    <row r="5269" spans="4:5" ht="15" x14ac:dyDescent="0.25">
      <c r="D5269" s="47"/>
      <c r="E5269" s="47"/>
    </row>
    <row r="5270" spans="4:5" ht="15" x14ac:dyDescent="0.25">
      <c r="D5270" s="47"/>
      <c r="E5270" s="47"/>
    </row>
    <row r="5271" spans="4:5" ht="15" x14ac:dyDescent="0.25">
      <c r="D5271" s="47"/>
      <c r="E5271" s="47"/>
    </row>
    <row r="5272" spans="4:5" ht="15" x14ac:dyDescent="0.25">
      <c r="D5272" s="47"/>
      <c r="E5272" s="47"/>
    </row>
    <row r="5273" spans="4:5" ht="15" x14ac:dyDescent="0.25">
      <c r="D5273" s="47"/>
      <c r="E5273" s="47"/>
    </row>
    <row r="5274" spans="4:5" ht="15" x14ac:dyDescent="0.25">
      <c r="D5274" s="47"/>
      <c r="E5274" s="47"/>
    </row>
    <row r="5275" spans="4:5" ht="15" x14ac:dyDescent="0.25">
      <c r="D5275" s="47"/>
      <c r="E5275" s="47"/>
    </row>
    <row r="5276" spans="4:5" ht="15" x14ac:dyDescent="0.25">
      <c r="D5276" s="47"/>
      <c r="E5276" s="47"/>
    </row>
    <row r="5277" spans="4:5" ht="15" x14ac:dyDescent="0.25">
      <c r="D5277" s="47"/>
      <c r="E5277" s="47"/>
    </row>
    <row r="5278" spans="4:5" ht="15" x14ac:dyDescent="0.25">
      <c r="D5278" s="47"/>
      <c r="E5278" s="47"/>
    </row>
    <row r="5279" spans="4:5" ht="15" x14ac:dyDescent="0.25">
      <c r="D5279" s="47"/>
      <c r="E5279" s="47"/>
    </row>
    <row r="5280" spans="4:5" ht="15" x14ac:dyDescent="0.25">
      <c r="D5280" s="47"/>
      <c r="E5280" s="47"/>
    </row>
    <row r="5281" spans="4:5" ht="15" x14ac:dyDescent="0.25">
      <c r="D5281" s="47"/>
      <c r="E5281" s="47"/>
    </row>
    <row r="5282" spans="4:5" ht="15" x14ac:dyDescent="0.25">
      <c r="D5282" s="47"/>
      <c r="E5282" s="47"/>
    </row>
    <row r="5283" spans="4:5" ht="15" x14ac:dyDescent="0.25">
      <c r="D5283" s="47"/>
      <c r="E5283" s="47"/>
    </row>
    <row r="5284" spans="4:5" ht="15" x14ac:dyDescent="0.25">
      <c r="D5284" s="47"/>
      <c r="E5284" s="47"/>
    </row>
    <row r="5285" spans="4:5" ht="15" x14ac:dyDescent="0.25">
      <c r="D5285" s="47"/>
      <c r="E5285" s="47"/>
    </row>
    <row r="5286" spans="4:5" ht="15" x14ac:dyDescent="0.25">
      <c r="D5286" s="47"/>
      <c r="E5286" s="47"/>
    </row>
    <row r="5287" spans="4:5" ht="15" x14ac:dyDescent="0.25">
      <c r="D5287" s="47"/>
      <c r="E5287" s="47"/>
    </row>
    <row r="5288" spans="4:5" ht="15" x14ac:dyDescent="0.25">
      <c r="D5288" s="47"/>
      <c r="E5288" s="47"/>
    </row>
    <row r="5289" spans="4:5" ht="15" x14ac:dyDescent="0.25">
      <c r="D5289" s="47"/>
      <c r="E5289" s="47"/>
    </row>
    <row r="5290" spans="4:5" ht="15" x14ac:dyDescent="0.25">
      <c r="D5290" s="47"/>
      <c r="E5290" s="47"/>
    </row>
    <row r="5291" spans="4:5" ht="15" x14ac:dyDescent="0.25">
      <c r="D5291" s="47"/>
      <c r="E5291" s="47"/>
    </row>
    <row r="5292" spans="4:5" ht="15" x14ac:dyDescent="0.25">
      <c r="D5292" s="47"/>
      <c r="E5292" s="47"/>
    </row>
    <row r="5293" spans="4:5" ht="15" x14ac:dyDescent="0.25">
      <c r="D5293" s="47"/>
      <c r="E5293" s="47"/>
    </row>
    <row r="5294" spans="4:5" ht="15" x14ac:dyDescent="0.25">
      <c r="D5294" s="47"/>
      <c r="E5294" s="47"/>
    </row>
    <row r="5295" spans="4:5" ht="15" x14ac:dyDescent="0.25">
      <c r="D5295" s="47"/>
      <c r="E5295" s="47"/>
    </row>
    <row r="5296" spans="4:5" ht="15" x14ac:dyDescent="0.25">
      <c r="D5296" s="47"/>
      <c r="E5296" s="47"/>
    </row>
    <row r="5297" spans="4:5" ht="15" x14ac:dyDescent="0.25">
      <c r="D5297" s="47"/>
      <c r="E5297" s="47"/>
    </row>
    <row r="5298" spans="4:5" ht="15" x14ac:dyDescent="0.25">
      <c r="D5298" s="47"/>
      <c r="E5298" s="47"/>
    </row>
    <row r="5299" spans="4:5" ht="15" x14ac:dyDescent="0.25">
      <c r="D5299" s="47"/>
      <c r="E5299" s="47"/>
    </row>
    <row r="5300" spans="4:5" ht="15" x14ac:dyDescent="0.25">
      <c r="D5300" s="47"/>
      <c r="E5300" s="47"/>
    </row>
    <row r="5301" spans="4:5" ht="15" x14ac:dyDescent="0.25">
      <c r="D5301" s="47"/>
      <c r="E5301" s="47"/>
    </row>
    <row r="5302" spans="4:5" ht="15" x14ac:dyDescent="0.25">
      <c r="D5302" s="47"/>
      <c r="E5302" s="47"/>
    </row>
    <row r="5303" spans="4:5" ht="15" x14ac:dyDescent="0.25">
      <c r="D5303" s="47"/>
      <c r="E5303" s="47"/>
    </row>
    <row r="5304" spans="4:5" ht="15" x14ac:dyDescent="0.25">
      <c r="D5304" s="47"/>
      <c r="E5304" s="47"/>
    </row>
    <row r="5305" spans="4:5" ht="15" x14ac:dyDescent="0.25">
      <c r="D5305" s="47"/>
      <c r="E5305" s="47"/>
    </row>
    <row r="5306" spans="4:5" ht="15" x14ac:dyDescent="0.25">
      <c r="D5306" s="47"/>
      <c r="E5306" s="47"/>
    </row>
    <row r="5307" spans="4:5" ht="15" x14ac:dyDescent="0.25">
      <c r="D5307" s="47"/>
      <c r="E5307" s="47"/>
    </row>
    <row r="5308" spans="4:5" ht="15" x14ac:dyDescent="0.25">
      <c r="D5308" s="47"/>
      <c r="E5308" s="47"/>
    </row>
    <row r="5309" spans="4:5" ht="15" x14ac:dyDescent="0.25">
      <c r="D5309" s="47"/>
      <c r="E5309" s="47"/>
    </row>
    <row r="5310" spans="4:5" ht="15" x14ac:dyDescent="0.25">
      <c r="D5310" s="47"/>
      <c r="E5310" s="47"/>
    </row>
    <row r="5311" spans="4:5" ht="15" x14ac:dyDescent="0.25">
      <c r="D5311" s="47"/>
      <c r="E5311" s="47"/>
    </row>
    <row r="5312" spans="4:5" ht="15" x14ac:dyDescent="0.25">
      <c r="D5312" s="47"/>
      <c r="E5312" s="47"/>
    </row>
    <row r="5313" spans="4:5" ht="15" x14ac:dyDescent="0.25">
      <c r="D5313" s="47"/>
      <c r="E5313" s="47"/>
    </row>
    <row r="5314" spans="4:5" ht="15" x14ac:dyDescent="0.25">
      <c r="D5314" s="47"/>
      <c r="E5314" s="47"/>
    </row>
    <row r="5315" spans="4:5" ht="15" x14ac:dyDescent="0.25">
      <c r="D5315" s="47"/>
      <c r="E5315" s="47"/>
    </row>
    <row r="5316" spans="4:5" ht="15" x14ac:dyDescent="0.25">
      <c r="D5316" s="47"/>
      <c r="E5316" s="47"/>
    </row>
    <row r="5317" spans="4:5" ht="15" x14ac:dyDescent="0.25">
      <c r="D5317" s="47"/>
      <c r="E5317" s="47"/>
    </row>
    <row r="5318" spans="4:5" ht="15" x14ac:dyDescent="0.25">
      <c r="D5318" s="47"/>
      <c r="E5318" s="47"/>
    </row>
    <row r="5319" spans="4:5" ht="15" x14ac:dyDescent="0.25">
      <c r="D5319" s="47"/>
      <c r="E5319" s="47"/>
    </row>
    <row r="5320" spans="4:5" ht="15" x14ac:dyDescent="0.25">
      <c r="D5320" s="47"/>
      <c r="E5320" s="47"/>
    </row>
    <row r="5321" spans="4:5" ht="15" x14ac:dyDescent="0.25">
      <c r="D5321" s="47"/>
      <c r="E5321" s="47"/>
    </row>
    <row r="5322" spans="4:5" ht="15" x14ac:dyDescent="0.25">
      <c r="D5322" s="47"/>
      <c r="E5322" s="47"/>
    </row>
    <row r="5323" spans="4:5" ht="15" x14ac:dyDescent="0.25">
      <c r="D5323" s="47"/>
      <c r="E5323" s="47"/>
    </row>
    <row r="5324" spans="4:5" ht="15" x14ac:dyDescent="0.25">
      <c r="D5324" s="47"/>
      <c r="E5324" s="47"/>
    </row>
    <row r="5325" spans="4:5" ht="15" x14ac:dyDescent="0.25">
      <c r="D5325" s="47"/>
      <c r="E5325" s="47"/>
    </row>
    <row r="5326" spans="4:5" ht="15" x14ac:dyDescent="0.25">
      <c r="D5326" s="47"/>
      <c r="E5326" s="47"/>
    </row>
    <row r="5327" spans="4:5" ht="15" x14ac:dyDescent="0.25">
      <c r="D5327" s="47"/>
      <c r="E5327" s="47"/>
    </row>
    <row r="5328" spans="4:5" ht="15" x14ac:dyDescent="0.25">
      <c r="D5328" s="47"/>
      <c r="E5328" s="47"/>
    </row>
    <row r="5329" spans="4:5" ht="15" x14ac:dyDescent="0.25">
      <c r="D5329" s="47"/>
      <c r="E5329" s="47"/>
    </row>
    <row r="5330" spans="4:5" ht="15" x14ac:dyDescent="0.25">
      <c r="D5330" s="47"/>
      <c r="E5330" s="47"/>
    </row>
    <row r="5331" spans="4:5" ht="15" x14ac:dyDescent="0.25">
      <c r="D5331" s="47"/>
      <c r="E5331" s="47"/>
    </row>
    <row r="5332" spans="4:5" ht="15" x14ac:dyDescent="0.25">
      <c r="D5332" s="47"/>
      <c r="E5332" s="47"/>
    </row>
    <row r="5333" spans="4:5" ht="15" x14ac:dyDescent="0.25">
      <c r="D5333" s="47"/>
      <c r="E5333" s="47"/>
    </row>
    <row r="5334" spans="4:5" ht="15" x14ac:dyDescent="0.25">
      <c r="D5334" s="47"/>
      <c r="E5334" s="47"/>
    </row>
    <row r="5335" spans="4:5" ht="15" x14ac:dyDescent="0.25">
      <c r="D5335" s="47"/>
      <c r="E5335" s="47"/>
    </row>
    <row r="5336" spans="4:5" ht="15" x14ac:dyDescent="0.25">
      <c r="D5336" s="47"/>
      <c r="E5336" s="47"/>
    </row>
    <row r="5337" spans="4:5" ht="15" x14ac:dyDescent="0.25">
      <c r="D5337" s="47"/>
      <c r="E5337" s="47"/>
    </row>
    <row r="5338" spans="4:5" ht="15" x14ac:dyDescent="0.25">
      <c r="D5338" s="47"/>
      <c r="E5338" s="47"/>
    </row>
    <row r="5339" spans="4:5" ht="15" x14ac:dyDescent="0.25">
      <c r="D5339" s="47"/>
      <c r="E5339" s="47"/>
    </row>
    <row r="5340" spans="4:5" ht="15" x14ac:dyDescent="0.25">
      <c r="D5340" s="47"/>
      <c r="E5340" s="47"/>
    </row>
    <row r="5341" spans="4:5" ht="15" x14ac:dyDescent="0.25">
      <c r="D5341" s="47"/>
      <c r="E5341" s="47"/>
    </row>
    <row r="5342" spans="4:5" ht="15" x14ac:dyDescent="0.25">
      <c r="D5342" s="47"/>
      <c r="E5342" s="47"/>
    </row>
    <row r="5343" spans="4:5" ht="15" x14ac:dyDescent="0.25">
      <c r="D5343" s="47"/>
      <c r="E5343" s="47"/>
    </row>
    <row r="5344" spans="4:5" ht="15" x14ac:dyDescent="0.25">
      <c r="D5344" s="47"/>
      <c r="E5344" s="47"/>
    </row>
    <row r="5345" spans="4:5" ht="15" x14ac:dyDescent="0.25">
      <c r="D5345" s="47"/>
      <c r="E5345" s="47"/>
    </row>
    <row r="5346" spans="4:5" ht="15" x14ac:dyDescent="0.25">
      <c r="D5346" s="47"/>
      <c r="E5346" s="47"/>
    </row>
    <row r="5347" spans="4:5" ht="15" x14ac:dyDescent="0.25">
      <c r="D5347" s="47"/>
      <c r="E5347" s="47"/>
    </row>
    <row r="5348" spans="4:5" ht="15" x14ac:dyDescent="0.25">
      <c r="D5348" s="47"/>
      <c r="E5348" s="47"/>
    </row>
    <row r="5349" spans="4:5" ht="15" x14ac:dyDescent="0.25">
      <c r="D5349" s="47"/>
      <c r="E5349" s="47"/>
    </row>
    <row r="5350" spans="4:5" ht="15" x14ac:dyDescent="0.25">
      <c r="D5350" s="47"/>
      <c r="E5350" s="47"/>
    </row>
    <row r="5351" spans="4:5" ht="15" x14ac:dyDescent="0.25">
      <c r="D5351" s="47"/>
      <c r="E5351" s="47"/>
    </row>
    <row r="5352" spans="4:5" ht="15" x14ac:dyDescent="0.25">
      <c r="D5352" s="47"/>
      <c r="E5352" s="47"/>
    </row>
    <row r="5353" spans="4:5" ht="15" x14ac:dyDescent="0.25">
      <c r="D5353" s="47"/>
      <c r="E5353" s="47"/>
    </row>
    <row r="5354" spans="4:5" ht="15" x14ac:dyDescent="0.25">
      <c r="D5354" s="47"/>
      <c r="E5354" s="47"/>
    </row>
    <row r="5355" spans="4:5" ht="15" x14ac:dyDescent="0.25">
      <c r="D5355" s="47"/>
      <c r="E5355" s="47"/>
    </row>
    <row r="5356" spans="4:5" ht="15" x14ac:dyDescent="0.25">
      <c r="D5356" s="47"/>
      <c r="E5356" s="47"/>
    </row>
    <row r="5357" spans="4:5" ht="15" x14ac:dyDescent="0.25">
      <c r="D5357" s="47"/>
      <c r="E5357" s="47"/>
    </row>
    <row r="5358" spans="4:5" ht="15" x14ac:dyDescent="0.25">
      <c r="D5358" s="47"/>
      <c r="E5358" s="47"/>
    </row>
    <row r="5359" spans="4:5" ht="15" x14ac:dyDescent="0.25">
      <c r="D5359" s="47"/>
      <c r="E5359" s="47"/>
    </row>
    <row r="5360" spans="4:5" ht="15" x14ac:dyDescent="0.25">
      <c r="D5360" s="47"/>
      <c r="E5360" s="47"/>
    </row>
    <row r="5361" spans="4:5" ht="15" x14ac:dyDescent="0.25">
      <c r="D5361" s="47"/>
      <c r="E5361" s="47"/>
    </row>
    <row r="5362" spans="4:5" ht="15" x14ac:dyDescent="0.25">
      <c r="D5362" s="47"/>
      <c r="E5362" s="47"/>
    </row>
    <row r="5363" spans="4:5" ht="15" x14ac:dyDescent="0.25">
      <c r="D5363" s="47"/>
      <c r="E5363" s="47"/>
    </row>
    <row r="5364" spans="4:5" ht="15" x14ac:dyDescent="0.25">
      <c r="D5364" s="47"/>
      <c r="E5364" s="47"/>
    </row>
    <row r="5365" spans="4:5" ht="15" x14ac:dyDescent="0.25">
      <c r="D5365" s="47"/>
      <c r="E5365" s="47"/>
    </row>
    <row r="5366" spans="4:5" ht="15" x14ac:dyDescent="0.25">
      <c r="D5366" s="47"/>
      <c r="E5366" s="47"/>
    </row>
    <row r="5367" spans="4:5" ht="15" x14ac:dyDescent="0.25">
      <c r="D5367" s="47"/>
      <c r="E5367" s="47"/>
    </row>
    <row r="5368" spans="4:5" ht="15" x14ac:dyDescent="0.25">
      <c r="D5368" s="47"/>
      <c r="E5368" s="47"/>
    </row>
    <row r="5369" spans="4:5" ht="15" x14ac:dyDescent="0.25">
      <c r="D5369" s="47"/>
      <c r="E5369" s="47"/>
    </row>
    <row r="5370" spans="4:5" ht="15" x14ac:dyDescent="0.25">
      <c r="D5370" s="47"/>
      <c r="E5370" s="47"/>
    </row>
    <row r="5371" spans="4:5" ht="15" x14ac:dyDescent="0.25">
      <c r="D5371" s="47"/>
      <c r="E5371" s="47"/>
    </row>
    <row r="5372" spans="4:5" ht="15" x14ac:dyDescent="0.25">
      <c r="D5372" s="47"/>
      <c r="E5372" s="47"/>
    </row>
    <row r="5373" spans="4:5" ht="15" x14ac:dyDescent="0.25">
      <c r="D5373" s="47"/>
      <c r="E5373" s="47"/>
    </row>
    <row r="5374" spans="4:5" ht="15" x14ac:dyDescent="0.25">
      <c r="D5374" s="47"/>
      <c r="E5374" s="47"/>
    </row>
    <row r="5375" spans="4:5" ht="15" x14ac:dyDescent="0.25">
      <c r="D5375" s="47"/>
      <c r="E5375" s="47"/>
    </row>
    <row r="5376" spans="4:5" ht="15" x14ac:dyDescent="0.25">
      <c r="D5376" s="47"/>
      <c r="E5376" s="47"/>
    </row>
    <row r="5377" spans="4:5" ht="15" x14ac:dyDescent="0.25">
      <c r="D5377" s="47"/>
      <c r="E5377" s="47"/>
    </row>
    <row r="5378" spans="4:5" ht="15" x14ac:dyDescent="0.25">
      <c r="D5378" s="47"/>
      <c r="E5378" s="47"/>
    </row>
    <row r="5379" spans="4:5" ht="15" x14ac:dyDescent="0.25">
      <c r="D5379" s="47"/>
      <c r="E5379" s="47"/>
    </row>
    <row r="5380" spans="4:5" ht="15" x14ac:dyDescent="0.25">
      <c r="D5380" s="47"/>
      <c r="E5380" s="47"/>
    </row>
    <row r="5381" spans="4:5" ht="15" x14ac:dyDescent="0.25">
      <c r="D5381" s="47"/>
      <c r="E5381" s="47"/>
    </row>
    <row r="5382" spans="4:5" ht="15" x14ac:dyDescent="0.25">
      <c r="D5382" s="47"/>
      <c r="E5382" s="47"/>
    </row>
    <row r="5383" spans="4:5" ht="15" x14ac:dyDescent="0.25">
      <c r="D5383" s="47"/>
      <c r="E5383" s="47"/>
    </row>
    <row r="5384" spans="4:5" ht="15" x14ac:dyDescent="0.25">
      <c r="D5384" s="47"/>
      <c r="E5384" s="47"/>
    </row>
    <row r="5385" spans="4:5" ht="15" x14ac:dyDescent="0.25">
      <c r="D5385" s="47"/>
      <c r="E5385" s="47"/>
    </row>
    <row r="5386" spans="4:5" ht="15" x14ac:dyDescent="0.25">
      <c r="D5386" s="47"/>
      <c r="E5386" s="47"/>
    </row>
    <row r="5387" spans="4:5" ht="15" x14ac:dyDescent="0.25">
      <c r="D5387" s="47"/>
      <c r="E5387" s="47"/>
    </row>
    <row r="5388" spans="4:5" ht="15" x14ac:dyDescent="0.25">
      <c r="D5388" s="47"/>
      <c r="E5388" s="47"/>
    </row>
    <row r="5389" spans="4:5" ht="15" x14ac:dyDescent="0.25">
      <c r="D5389" s="47"/>
      <c r="E5389" s="47"/>
    </row>
    <row r="5390" spans="4:5" ht="15" x14ac:dyDescent="0.25">
      <c r="D5390" s="47"/>
      <c r="E5390" s="47"/>
    </row>
    <row r="5391" spans="4:5" ht="15" x14ac:dyDescent="0.25">
      <c r="D5391" s="47"/>
      <c r="E5391" s="47"/>
    </row>
    <row r="5392" spans="4:5" ht="15" x14ac:dyDescent="0.25">
      <c r="D5392" s="47"/>
      <c r="E5392" s="47"/>
    </row>
    <row r="5393" spans="4:5" ht="15" x14ac:dyDescent="0.25">
      <c r="D5393" s="47"/>
      <c r="E5393" s="47"/>
    </row>
    <row r="5394" spans="4:5" ht="15" x14ac:dyDescent="0.25">
      <c r="D5394" s="47"/>
      <c r="E5394" s="47"/>
    </row>
    <row r="5395" spans="4:5" ht="15" x14ac:dyDescent="0.25">
      <c r="D5395" s="47"/>
      <c r="E5395" s="47"/>
    </row>
    <row r="5396" spans="4:5" ht="15" x14ac:dyDescent="0.25">
      <c r="D5396" s="47"/>
      <c r="E5396" s="47"/>
    </row>
    <row r="5397" spans="4:5" ht="15" x14ac:dyDescent="0.25">
      <c r="D5397" s="47"/>
      <c r="E5397" s="47"/>
    </row>
    <row r="5398" spans="4:5" ht="15" x14ac:dyDescent="0.25">
      <c r="D5398" s="47"/>
      <c r="E5398" s="47"/>
    </row>
    <row r="5399" spans="4:5" ht="15" x14ac:dyDescent="0.25">
      <c r="D5399" s="47"/>
      <c r="E5399" s="47"/>
    </row>
    <row r="5400" spans="4:5" ht="15" x14ac:dyDescent="0.25">
      <c r="D5400" s="47"/>
      <c r="E5400" s="47"/>
    </row>
    <row r="5401" spans="4:5" ht="15" x14ac:dyDescent="0.25">
      <c r="D5401" s="47"/>
      <c r="E5401" s="47"/>
    </row>
    <row r="5402" spans="4:5" ht="15" x14ac:dyDescent="0.25">
      <c r="D5402" s="47"/>
      <c r="E5402" s="47"/>
    </row>
    <row r="5403" spans="4:5" ht="15" x14ac:dyDescent="0.25">
      <c r="D5403" s="47"/>
      <c r="E5403" s="47"/>
    </row>
    <row r="5404" spans="4:5" ht="15" x14ac:dyDescent="0.25">
      <c r="D5404" s="47"/>
      <c r="E5404" s="47"/>
    </row>
    <row r="5405" spans="4:5" ht="15" x14ac:dyDescent="0.25">
      <c r="D5405" s="47"/>
      <c r="E5405" s="47"/>
    </row>
    <row r="5406" spans="4:5" ht="15" x14ac:dyDescent="0.25">
      <c r="D5406" s="47"/>
      <c r="E5406" s="47"/>
    </row>
    <row r="5407" spans="4:5" ht="15" x14ac:dyDescent="0.25">
      <c r="D5407" s="47"/>
      <c r="E5407" s="47"/>
    </row>
    <row r="5408" spans="4:5" ht="15" x14ac:dyDescent="0.25">
      <c r="D5408" s="47"/>
      <c r="E5408" s="47"/>
    </row>
    <row r="5409" spans="4:5" ht="15" x14ac:dyDescent="0.25">
      <c r="D5409" s="47"/>
      <c r="E5409" s="47"/>
    </row>
    <row r="5410" spans="4:5" ht="15" x14ac:dyDescent="0.25">
      <c r="D5410" s="47"/>
      <c r="E5410" s="47"/>
    </row>
    <row r="5411" spans="4:5" ht="15" x14ac:dyDescent="0.25">
      <c r="D5411" s="47"/>
      <c r="E5411" s="47"/>
    </row>
    <row r="5412" spans="4:5" ht="15" x14ac:dyDescent="0.25">
      <c r="D5412" s="47"/>
      <c r="E5412" s="47"/>
    </row>
    <row r="5413" spans="4:5" ht="15" x14ac:dyDescent="0.25">
      <c r="D5413" s="47"/>
      <c r="E5413" s="47"/>
    </row>
    <row r="5414" spans="4:5" ht="15" x14ac:dyDescent="0.25">
      <c r="D5414" s="47"/>
      <c r="E5414" s="47"/>
    </row>
    <row r="5415" spans="4:5" ht="15" x14ac:dyDescent="0.25">
      <c r="D5415" s="47"/>
      <c r="E5415" s="47"/>
    </row>
    <row r="5416" spans="4:5" ht="15" x14ac:dyDescent="0.25">
      <c r="D5416" s="47"/>
      <c r="E5416" s="47"/>
    </row>
    <row r="5417" spans="4:5" ht="15" x14ac:dyDescent="0.25">
      <c r="D5417" s="47"/>
      <c r="E5417" s="47"/>
    </row>
    <row r="5418" spans="4:5" ht="15" x14ac:dyDescent="0.25">
      <c r="D5418" s="47"/>
      <c r="E5418" s="47"/>
    </row>
    <row r="5419" spans="4:5" ht="15" x14ac:dyDescent="0.25">
      <c r="D5419" s="47"/>
      <c r="E5419" s="47"/>
    </row>
    <row r="5420" spans="4:5" ht="15" x14ac:dyDescent="0.25">
      <c r="D5420" s="47"/>
      <c r="E5420" s="47"/>
    </row>
    <row r="5421" spans="4:5" ht="15" x14ac:dyDescent="0.25">
      <c r="D5421" s="47"/>
      <c r="E5421" s="47"/>
    </row>
    <row r="5422" spans="4:5" ht="15" x14ac:dyDescent="0.25">
      <c r="D5422" s="47"/>
      <c r="E5422" s="47"/>
    </row>
    <row r="5423" spans="4:5" ht="15" x14ac:dyDescent="0.25">
      <c r="D5423" s="47"/>
      <c r="E5423" s="47"/>
    </row>
    <row r="5424" spans="4:5" ht="15" x14ac:dyDescent="0.25">
      <c r="D5424" s="47"/>
      <c r="E5424" s="47"/>
    </row>
    <row r="5425" spans="4:5" ht="15" x14ac:dyDescent="0.25">
      <c r="D5425" s="47"/>
      <c r="E5425" s="47"/>
    </row>
    <row r="5426" spans="4:5" ht="15" x14ac:dyDescent="0.25">
      <c r="D5426" s="47"/>
      <c r="E5426" s="47"/>
    </row>
    <row r="5427" spans="4:5" ht="15" x14ac:dyDescent="0.25">
      <c r="D5427" s="47"/>
      <c r="E5427" s="47"/>
    </row>
    <row r="5428" spans="4:5" ht="15" x14ac:dyDescent="0.25">
      <c r="D5428" s="47"/>
      <c r="E5428" s="47"/>
    </row>
    <row r="5429" spans="4:5" ht="15" x14ac:dyDescent="0.25">
      <c r="D5429" s="47"/>
      <c r="E5429" s="47"/>
    </row>
    <row r="5430" spans="4:5" ht="15" x14ac:dyDescent="0.25">
      <c r="D5430" s="47"/>
      <c r="E5430" s="47"/>
    </row>
    <row r="5431" spans="4:5" ht="15" x14ac:dyDescent="0.25">
      <c r="D5431" s="47"/>
      <c r="E5431" s="47"/>
    </row>
    <row r="5432" spans="4:5" ht="15" x14ac:dyDescent="0.25">
      <c r="D5432" s="47"/>
      <c r="E5432" s="47"/>
    </row>
    <row r="5433" spans="4:5" ht="15" x14ac:dyDescent="0.25">
      <c r="D5433" s="47"/>
      <c r="E5433" s="47"/>
    </row>
    <row r="5434" spans="4:5" ht="15" x14ac:dyDescent="0.25">
      <c r="D5434" s="47"/>
      <c r="E5434" s="47"/>
    </row>
    <row r="5435" spans="4:5" ht="15" x14ac:dyDescent="0.25">
      <c r="D5435" s="47"/>
      <c r="E5435" s="47"/>
    </row>
    <row r="5436" spans="4:5" ht="15" x14ac:dyDescent="0.25">
      <c r="D5436" s="47"/>
      <c r="E5436" s="47"/>
    </row>
    <row r="5437" spans="4:5" ht="15" x14ac:dyDescent="0.25">
      <c r="D5437" s="47"/>
      <c r="E5437" s="47"/>
    </row>
    <row r="5438" spans="4:5" ht="15" x14ac:dyDescent="0.25">
      <c r="D5438" s="47"/>
      <c r="E5438" s="47"/>
    </row>
    <row r="5439" spans="4:5" ht="15" x14ac:dyDescent="0.25">
      <c r="D5439" s="47"/>
      <c r="E5439" s="47"/>
    </row>
    <row r="5440" spans="4:5" ht="15" x14ac:dyDescent="0.25">
      <c r="D5440" s="47"/>
      <c r="E5440" s="47"/>
    </row>
    <row r="5441" spans="4:5" ht="15" x14ac:dyDescent="0.25">
      <c r="D5441" s="47"/>
      <c r="E5441" s="47"/>
    </row>
    <row r="5442" spans="4:5" ht="15" x14ac:dyDescent="0.25">
      <c r="D5442" s="47"/>
      <c r="E5442" s="47"/>
    </row>
    <row r="5443" spans="4:5" ht="15" x14ac:dyDescent="0.25">
      <c r="D5443" s="47"/>
      <c r="E5443" s="47"/>
    </row>
    <row r="5444" spans="4:5" ht="15" x14ac:dyDescent="0.25">
      <c r="D5444" s="47"/>
      <c r="E5444" s="47"/>
    </row>
    <row r="5445" spans="4:5" ht="15" x14ac:dyDescent="0.25">
      <c r="D5445" s="47"/>
      <c r="E5445" s="47"/>
    </row>
    <row r="5446" spans="4:5" ht="15" x14ac:dyDescent="0.25">
      <c r="D5446" s="47"/>
      <c r="E5446" s="47"/>
    </row>
    <row r="5447" spans="4:5" ht="15" x14ac:dyDescent="0.25">
      <c r="D5447" s="47"/>
      <c r="E5447" s="47"/>
    </row>
    <row r="5448" spans="4:5" ht="15" x14ac:dyDescent="0.25">
      <c r="D5448" s="47"/>
      <c r="E5448" s="47"/>
    </row>
    <row r="5449" spans="4:5" ht="15" x14ac:dyDescent="0.25">
      <c r="D5449" s="47"/>
      <c r="E5449" s="47"/>
    </row>
    <row r="5450" spans="4:5" ht="15" x14ac:dyDescent="0.25">
      <c r="D5450" s="47"/>
      <c r="E5450" s="47"/>
    </row>
    <row r="5451" spans="4:5" ht="15" x14ac:dyDescent="0.25">
      <c r="D5451" s="47"/>
      <c r="E5451" s="47"/>
    </row>
    <row r="5452" spans="4:5" ht="15" x14ac:dyDescent="0.25">
      <c r="D5452" s="47"/>
      <c r="E5452" s="47"/>
    </row>
    <row r="5453" spans="4:5" ht="15" x14ac:dyDescent="0.25">
      <c r="D5453" s="47"/>
      <c r="E5453" s="47"/>
    </row>
    <row r="5454" spans="4:5" ht="15" x14ac:dyDescent="0.25">
      <c r="D5454" s="47"/>
      <c r="E5454" s="47"/>
    </row>
    <row r="5455" spans="4:5" ht="15" x14ac:dyDescent="0.25">
      <c r="D5455" s="47"/>
      <c r="E5455" s="47"/>
    </row>
    <row r="5456" spans="4:5" ht="15" x14ac:dyDescent="0.25">
      <c r="D5456" s="47"/>
      <c r="E5456" s="47"/>
    </row>
    <row r="5457" spans="4:5" ht="15" x14ac:dyDescent="0.25">
      <c r="D5457" s="47"/>
      <c r="E5457" s="47"/>
    </row>
    <row r="5458" spans="4:5" ht="15" x14ac:dyDescent="0.25">
      <c r="D5458" s="47"/>
      <c r="E5458" s="47"/>
    </row>
    <row r="5459" spans="4:5" ht="15" x14ac:dyDescent="0.25">
      <c r="D5459" s="47"/>
      <c r="E5459" s="47"/>
    </row>
    <row r="5460" spans="4:5" ht="15" x14ac:dyDescent="0.25">
      <c r="D5460" s="47"/>
      <c r="E5460" s="47"/>
    </row>
    <row r="5461" spans="4:5" ht="15" x14ac:dyDescent="0.25">
      <c r="D5461" s="47"/>
      <c r="E5461" s="47"/>
    </row>
    <row r="5462" spans="4:5" ht="15" x14ac:dyDescent="0.25">
      <c r="D5462" s="47"/>
      <c r="E5462" s="47"/>
    </row>
    <row r="5463" spans="4:5" ht="15" x14ac:dyDescent="0.25">
      <c r="D5463" s="47"/>
      <c r="E5463" s="47"/>
    </row>
    <row r="5464" spans="4:5" ht="15" x14ac:dyDescent="0.25">
      <c r="D5464" s="47"/>
      <c r="E5464" s="47"/>
    </row>
    <row r="5465" spans="4:5" ht="15" x14ac:dyDescent="0.25">
      <c r="D5465" s="47"/>
      <c r="E5465" s="47"/>
    </row>
    <row r="5466" spans="4:5" ht="15" x14ac:dyDescent="0.25">
      <c r="D5466" s="47"/>
      <c r="E5466" s="47"/>
    </row>
    <row r="5467" spans="4:5" ht="15" x14ac:dyDescent="0.25">
      <c r="D5467" s="47"/>
      <c r="E5467" s="47"/>
    </row>
    <row r="5468" spans="4:5" ht="15" x14ac:dyDescent="0.25">
      <c r="D5468" s="47"/>
      <c r="E5468" s="47"/>
    </row>
    <row r="5469" spans="4:5" ht="15" x14ac:dyDescent="0.25">
      <c r="D5469" s="47"/>
      <c r="E5469" s="47"/>
    </row>
    <row r="5470" spans="4:5" ht="15" x14ac:dyDescent="0.25">
      <c r="D5470" s="47"/>
      <c r="E5470" s="47"/>
    </row>
    <row r="5471" spans="4:5" ht="15" x14ac:dyDescent="0.25">
      <c r="D5471" s="47"/>
      <c r="E5471" s="47"/>
    </row>
    <row r="5472" spans="4:5" ht="15" x14ac:dyDescent="0.25">
      <c r="D5472" s="47"/>
      <c r="E5472" s="47"/>
    </row>
    <row r="5473" spans="4:5" ht="15" x14ac:dyDescent="0.25">
      <c r="D5473" s="47"/>
      <c r="E5473" s="47"/>
    </row>
    <row r="5474" spans="4:5" ht="15" x14ac:dyDescent="0.25">
      <c r="D5474" s="47"/>
      <c r="E5474" s="47"/>
    </row>
    <row r="5475" spans="4:5" ht="15" x14ac:dyDescent="0.25">
      <c r="D5475" s="47"/>
      <c r="E5475" s="47"/>
    </row>
    <row r="5476" spans="4:5" ht="15" x14ac:dyDescent="0.25">
      <c r="D5476" s="47"/>
      <c r="E5476" s="47"/>
    </row>
    <row r="5477" spans="4:5" ht="15" x14ac:dyDescent="0.25">
      <c r="D5477" s="47"/>
      <c r="E5477" s="47"/>
    </row>
    <row r="5478" spans="4:5" ht="15" x14ac:dyDescent="0.25">
      <c r="D5478" s="47"/>
      <c r="E5478" s="47"/>
    </row>
    <row r="5479" spans="4:5" ht="15" x14ac:dyDescent="0.25">
      <c r="D5479" s="47"/>
      <c r="E5479" s="47"/>
    </row>
    <row r="5480" spans="4:5" ht="15" x14ac:dyDescent="0.25">
      <c r="D5480" s="47"/>
      <c r="E5480" s="47"/>
    </row>
    <row r="5481" spans="4:5" ht="15" x14ac:dyDescent="0.25">
      <c r="D5481" s="47"/>
      <c r="E5481" s="47"/>
    </row>
    <row r="5482" spans="4:5" ht="15" x14ac:dyDescent="0.25">
      <c r="D5482" s="47"/>
      <c r="E5482" s="47"/>
    </row>
    <row r="5483" spans="4:5" ht="15" x14ac:dyDescent="0.25">
      <c r="D5483" s="47"/>
      <c r="E5483" s="47"/>
    </row>
    <row r="5484" spans="4:5" ht="15" x14ac:dyDescent="0.25">
      <c r="D5484" s="47"/>
      <c r="E5484" s="47"/>
    </row>
    <row r="5485" spans="4:5" ht="15" x14ac:dyDescent="0.25">
      <c r="D5485" s="47"/>
      <c r="E5485" s="47"/>
    </row>
    <row r="5486" spans="4:5" ht="15" x14ac:dyDescent="0.25">
      <c r="D5486" s="47"/>
      <c r="E5486" s="47"/>
    </row>
    <row r="5487" spans="4:5" ht="15" x14ac:dyDescent="0.25">
      <c r="D5487" s="47"/>
      <c r="E5487" s="47"/>
    </row>
    <row r="5488" spans="4:5" ht="15" x14ac:dyDescent="0.25">
      <c r="D5488" s="47"/>
      <c r="E5488" s="47"/>
    </row>
    <row r="5489" spans="4:5" ht="15" x14ac:dyDescent="0.25">
      <c r="D5489" s="47"/>
      <c r="E5489" s="47"/>
    </row>
    <row r="5490" spans="4:5" ht="15" x14ac:dyDescent="0.25">
      <c r="D5490" s="47"/>
      <c r="E5490" s="47"/>
    </row>
    <row r="5491" spans="4:5" ht="15" x14ac:dyDescent="0.25">
      <c r="D5491" s="47"/>
      <c r="E5491" s="47"/>
    </row>
    <row r="5492" spans="4:5" ht="15" x14ac:dyDescent="0.25">
      <c r="D5492" s="47"/>
      <c r="E5492" s="47"/>
    </row>
    <row r="5493" spans="4:5" ht="15" x14ac:dyDescent="0.25">
      <c r="D5493" s="47"/>
      <c r="E5493" s="47"/>
    </row>
    <row r="5494" spans="4:5" ht="15" x14ac:dyDescent="0.25">
      <c r="D5494" s="47"/>
      <c r="E5494" s="47"/>
    </row>
    <row r="5495" spans="4:5" ht="15" x14ac:dyDescent="0.25">
      <c r="D5495" s="47"/>
      <c r="E5495" s="47"/>
    </row>
    <row r="5496" spans="4:5" ht="15" x14ac:dyDescent="0.25">
      <c r="D5496" s="47"/>
      <c r="E5496" s="47"/>
    </row>
    <row r="5497" spans="4:5" ht="15" x14ac:dyDescent="0.25">
      <c r="D5497" s="47"/>
      <c r="E5497" s="47"/>
    </row>
    <row r="5498" spans="4:5" ht="15" x14ac:dyDescent="0.25">
      <c r="D5498" s="47"/>
      <c r="E5498" s="47"/>
    </row>
    <row r="5499" spans="4:5" ht="15" x14ac:dyDescent="0.25">
      <c r="D5499" s="47"/>
      <c r="E5499" s="47"/>
    </row>
    <row r="5500" spans="4:5" ht="15" x14ac:dyDescent="0.25">
      <c r="D5500" s="47"/>
      <c r="E5500" s="47"/>
    </row>
    <row r="5501" spans="4:5" ht="15" x14ac:dyDescent="0.25">
      <c r="D5501" s="47"/>
      <c r="E5501" s="47"/>
    </row>
    <row r="5502" spans="4:5" ht="15" x14ac:dyDescent="0.25">
      <c r="D5502" s="47"/>
      <c r="E5502" s="47"/>
    </row>
    <row r="5503" spans="4:5" ht="15" x14ac:dyDescent="0.25">
      <c r="D5503" s="47"/>
      <c r="E5503" s="47"/>
    </row>
    <row r="5504" spans="4:5" ht="15" x14ac:dyDescent="0.25">
      <c r="D5504" s="47"/>
      <c r="E5504" s="47"/>
    </row>
    <row r="5505" spans="4:5" ht="15" x14ac:dyDescent="0.25">
      <c r="D5505" s="47"/>
      <c r="E5505" s="47"/>
    </row>
    <row r="5506" spans="4:5" ht="15" x14ac:dyDescent="0.25">
      <c r="D5506" s="47"/>
      <c r="E5506" s="47"/>
    </row>
    <row r="5507" spans="4:5" ht="15" x14ac:dyDescent="0.25">
      <c r="D5507" s="47"/>
      <c r="E5507" s="47"/>
    </row>
    <row r="5508" spans="4:5" ht="15" x14ac:dyDescent="0.25">
      <c r="D5508" s="47"/>
      <c r="E5508" s="47"/>
    </row>
    <row r="5509" spans="4:5" ht="15" x14ac:dyDescent="0.25">
      <c r="D5509" s="47"/>
      <c r="E5509" s="47"/>
    </row>
    <row r="5510" spans="4:5" ht="15" x14ac:dyDescent="0.25">
      <c r="D5510" s="47"/>
      <c r="E5510" s="47"/>
    </row>
    <row r="5511" spans="4:5" ht="15" x14ac:dyDescent="0.25">
      <c r="D5511" s="47"/>
      <c r="E5511" s="47"/>
    </row>
    <row r="5512" spans="4:5" ht="15" x14ac:dyDescent="0.25">
      <c r="D5512" s="47"/>
      <c r="E5512" s="47"/>
    </row>
    <row r="5513" spans="4:5" ht="15" x14ac:dyDescent="0.25">
      <c r="D5513" s="47"/>
      <c r="E5513" s="47"/>
    </row>
    <row r="5514" spans="4:5" ht="15" x14ac:dyDescent="0.25">
      <c r="D5514" s="47"/>
      <c r="E5514" s="47"/>
    </row>
    <row r="5515" spans="4:5" ht="15" x14ac:dyDescent="0.25">
      <c r="D5515" s="47"/>
      <c r="E5515" s="47"/>
    </row>
    <row r="5516" spans="4:5" ht="15" x14ac:dyDescent="0.25">
      <c r="D5516" s="47"/>
      <c r="E5516" s="47"/>
    </row>
    <row r="5517" spans="4:5" ht="15" x14ac:dyDescent="0.25">
      <c r="D5517" s="47"/>
      <c r="E5517" s="47"/>
    </row>
    <row r="5518" spans="4:5" ht="15" x14ac:dyDescent="0.25">
      <c r="D5518" s="47"/>
      <c r="E5518" s="47"/>
    </row>
    <row r="5519" spans="4:5" ht="15" x14ac:dyDescent="0.25">
      <c r="D5519" s="47"/>
      <c r="E5519" s="47"/>
    </row>
    <row r="5520" spans="4:5" ht="15" x14ac:dyDescent="0.25">
      <c r="D5520" s="47"/>
      <c r="E5520" s="47"/>
    </row>
    <row r="5521" spans="4:5" ht="15" x14ac:dyDescent="0.25">
      <c r="D5521" s="47"/>
      <c r="E5521" s="47"/>
    </row>
    <row r="5522" spans="4:5" ht="15" x14ac:dyDescent="0.25">
      <c r="D5522" s="47"/>
      <c r="E5522" s="47"/>
    </row>
    <row r="5523" spans="4:5" ht="15" x14ac:dyDescent="0.25">
      <c r="D5523" s="47"/>
      <c r="E5523" s="47"/>
    </row>
    <row r="5524" spans="4:5" ht="15" x14ac:dyDescent="0.25">
      <c r="D5524" s="47"/>
      <c r="E5524" s="47"/>
    </row>
    <row r="5525" spans="4:5" ht="15" x14ac:dyDescent="0.25">
      <c r="D5525" s="47"/>
      <c r="E5525" s="47"/>
    </row>
    <row r="5526" spans="4:5" ht="15" x14ac:dyDescent="0.25">
      <c r="D5526" s="47"/>
      <c r="E5526" s="47"/>
    </row>
    <row r="5527" spans="4:5" ht="15" x14ac:dyDescent="0.25">
      <c r="D5527" s="47"/>
      <c r="E5527" s="47"/>
    </row>
    <row r="5528" spans="4:5" ht="15" x14ac:dyDescent="0.25">
      <c r="D5528" s="47"/>
      <c r="E5528" s="47"/>
    </row>
    <row r="5529" spans="4:5" ht="15" x14ac:dyDescent="0.25">
      <c r="D5529" s="47"/>
      <c r="E5529" s="47"/>
    </row>
    <row r="5530" spans="4:5" ht="15" x14ac:dyDescent="0.25">
      <c r="D5530" s="47"/>
      <c r="E5530" s="47"/>
    </row>
    <row r="5531" spans="4:5" ht="15" x14ac:dyDescent="0.25">
      <c r="D5531" s="47"/>
      <c r="E5531" s="47"/>
    </row>
    <row r="5532" spans="4:5" ht="15" x14ac:dyDescent="0.25">
      <c r="D5532" s="47"/>
      <c r="E5532" s="47"/>
    </row>
    <row r="5533" spans="4:5" ht="15" x14ac:dyDescent="0.25">
      <c r="D5533" s="47"/>
      <c r="E5533" s="47"/>
    </row>
    <row r="5534" spans="4:5" ht="15" x14ac:dyDescent="0.25">
      <c r="D5534" s="47"/>
      <c r="E5534" s="47"/>
    </row>
    <row r="5535" spans="4:5" ht="15" x14ac:dyDescent="0.25">
      <c r="D5535" s="47"/>
      <c r="E5535" s="47"/>
    </row>
    <row r="5536" spans="4:5" ht="15" x14ac:dyDescent="0.25">
      <c r="D5536" s="47"/>
      <c r="E5536" s="47"/>
    </row>
    <row r="5537" spans="4:5" ht="15" x14ac:dyDescent="0.25">
      <c r="D5537" s="47"/>
      <c r="E5537" s="47"/>
    </row>
    <row r="5538" spans="4:5" ht="15" x14ac:dyDescent="0.25">
      <c r="D5538" s="47"/>
      <c r="E5538" s="47"/>
    </row>
    <row r="5539" spans="4:5" ht="15" x14ac:dyDescent="0.25">
      <c r="D5539" s="47"/>
      <c r="E5539" s="47"/>
    </row>
    <row r="5540" spans="4:5" ht="15" x14ac:dyDescent="0.25">
      <c r="D5540" s="47"/>
      <c r="E5540" s="47"/>
    </row>
    <row r="5541" spans="4:5" ht="15" x14ac:dyDescent="0.25">
      <c r="D5541" s="47"/>
      <c r="E5541" s="47"/>
    </row>
    <row r="5542" spans="4:5" ht="15" x14ac:dyDescent="0.25">
      <c r="D5542" s="47"/>
      <c r="E5542" s="47"/>
    </row>
    <row r="5543" spans="4:5" ht="15" x14ac:dyDescent="0.25">
      <c r="D5543" s="47"/>
      <c r="E5543" s="47"/>
    </row>
    <row r="5544" spans="4:5" ht="15" x14ac:dyDescent="0.25">
      <c r="D5544" s="47"/>
      <c r="E5544" s="47"/>
    </row>
    <row r="5545" spans="4:5" ht="15" x14ac:dyDescent="0.25">
      <c r="D5545" s="47"/>
      <c r="E5545" s="47"/>
    </row>
    <row r="5546" spans="4:5" ht="15" x14ac:dyDescent="0.25">
      <c r="D5546" s="47"/>
      <c r="E5546" s="47"/>
    </row>
    <row r="5547" spans="4:5" ht="15" x14ac:dyDescent="0.25">
      <c r="D5547" s="47"/>
      <c r="E5547" s="47"/>
    </row>
    <row r="5548" spans="4:5" ht="15" x14ac:dyDescent="0.25">
      <c r="D5548" s="47"/>
      <c r="E5548" s="47"/>
    </row>
    <row r="5549" spans="4:5" ht="15" x14ac:dyDescent="0.25">
      <c r="D5549" s="47"/>
      <c r="E5549" s="47"/>
    </row>
    <row r="5550" spans="4:5" ht="15" x14ac:dyDescent="0.25">
      <c r="D5550" s="47"/>
      <c r="E5550" s="47"/>
    </row>
    <row r="5551" spans="4:5" ht="15" x14ac:dyDescent="0.25">
      <c r="D5551" s="47"/>
      <c r="E5551" s="47"/>
    </row>
    <row r="5552" spans="4:5" ht="15" x14ac:dyDescent="0.25">
      <c r="D5552" s="47"/>
      <c r="E5552" s="47"/>
    </row>
    <row r="5553" spans="4:5" ht="15" x14ac:dyDescent="0.25">
      <c r="D5553" s="47"/>
      <c r="E5553" s="47"/>
    </row>
    <row r="5554" spans="4:5" ht="15" x14ac:dyDescent="0.25">
      <c r="D5554" s="47"/>
      <c r="E5554" s="47"/>
    </row>
    <row r="5555" spans="4:5" ht="15" x14ac:dyDescent="0.25">
      <c r="D5555" s="47"/>
      <c r="E5555" s="47"/>
    </row>
    <row r="5556" spans="4:5" ht="15" x14ac:dyDescent="0.25">
      <c r="D5556" s="47"/>
      <c r="E5556" s="47"/>
    </row>
    <row r="5557" spans="4:5" ht="15" x14ac:dyDescent="0.25">
      <c r="D5557" s="47"/>
      <c r="E5557" s="47"/>
    </row>
    <row r="5558" spans="4:5" ht="15" x14ac:dyDescent="0.25">
      <c r="D5558" s="47"/>
      <c r="E5558" s="47"/>
    </row>
    <row r="5559" spans="4:5" ht="15" x14ac:dyDescent="0.25">
      <c r="D5559" s="47"/>
      <c r="E5559" s="47"/>
    </row>
    <row r="5560" spans="4:5" ht="15" x14ac:dyDescent="0.25">
      <c r="D5560" s="47"/>
      <c r="E5560" s="47"/>
    </row>
    <row r="5561" spans="4:5" ht="15" x14ac:dyDescent="0.25">
      <c r="D5561" s="47"/>
      <c r="E5561" s="47"/>
    </row>
    <row r="5562" spans="4:5" ht="15" x14ac:dyDescent="0.25">
      <c r="D5562" s="47"/>
      <c r="E5562" s="47"/>
    </row>
    <row r="5563" spans="4:5" ht="15" x14ac:dyDescent="0.25">
      <c r="D5563" s="47"/>
      <c r="E5563" s="47"/>
    </row>
    <row r="5564" spans="4:5" ht="15" x14ac:dyDescent="0.25">
      <c r="D5564" s="47"/>
      <c r="E5564" s="47"/>
    </row>
    <row r="5565" spans="4:5" ht="15" x14ac:dyDescent="0.25">
      <c r="D5565" s="47"/>
      <c r="E5565" s="47"/>
    </row>
    <row r="5566" spans="4:5" ht="15" x14ac:dyDescent="0.25">
      <c r="D5566" s="47"/>
      <c r="E5566" s="47"/>
    </row>
    <row r="5567" spans="4:5" ht="15" x14ac:dyDescent="0.25">
      <c r="D5567" s="47"/>
      <c r="E5567" s="47"/>
    </row>
    <row r="5568" spans="4:5" ht="15" x14ac:dyDescent="0.25">
      <c r="D5568" s="47"/>
      <c r="E5568" s="47"/>
    </row>
    <row r="5569" spans="4:5" ht="15" x14ac:dyDescent="0.25">
      <c r="D5569" s="47"/>
      <c r="E5569" s="47"/>
    </row>
    <row r="5570" spans="4:5" ht="15" x14ac:dyDescent="0.25">
      <c r="D5570" s="47"/>
      <c r="E5570" s="47"/>
    </row>
    <row r="5571" spans="4:5" ht="15" x14ac:dyDescent="0.25">
      <c r="D5571" s="47"/>
      <c r="E5571" s="47"/>
    </row>
    <row r="5572" spans="4:5" ht="15" x14ac:dyDescent="0.25">
      <c r="D5572" s="47"/>
      <c r="E5572" s="47"/>
    </row>
    <row r="5573" spans="4:5" ht="15" x14ac:dyDescent="0.25">
      <c r="D5573" s="47"/>
      <c r="E5573" s="47"/>
    </row>
    <row r="5574" spans="4:5" ht="15" x14ac:dyDescent="0.25">
      <c r="D5574" s="47"/>
      <c r="E5574" s="47"/>
    </row>
    <row r="5575" spans="4:5" ht="15" x14ac:dyDescent="0.25">
      <c r="D5575" s="47"/>
      <c r="E5575" s="47"/>
    </row>
    <row r="5576" spans="4:5" ht="15" x14ac:dyDescent="0.25">
      <c r="D5576" s="47"/>
      <c r="E5576" s="47"/>
    </row>
    <row r="5577" spans="4:5" ht="15" x14ac:dyDescent="0.25">
      <c r="D5577" s="47"/>
      <c r="E5577" s="47"/>
    </row>
    <row r="5578" spans="4:5" ht="15" x14ac:dyDescent="0.25">
      <c r="D5578" s="47"/>
      <c r="E5578" s="47"/>
    </row>
    <row r="5579" spans="4:5" ht="15" x14ac:dyDescent="0.25">
      <c r="D5579" s="47"/>
      <c r="E5579" s="47"/>
    </row>
    <row r="5580" spans="4:5" ht="15" x14ac:dyDescent="0.25">
      <c r="D5580" s="47"/>
      <c r="E5580" s="47"/>
    </row>
    <row r="5581" spans="4:5" ht="15" x14ac:dyDescent="0.25">
      <c r="D5581" s="47"/>
      <c r="E5581" s="47"/>
    </row>
    <row r="5582" spans="4:5" ht="15" x14ac:dyDescent="0.25">
      <c r="D5582" s="47"/>
      <c r="E5582" s="47"/>
    </row>
    <row r="5583" spans="4:5" ht="15" x14ac:dyDescent="0.25">
      <c r="D5583" s="47"/>
      <c r="E5583" s="47"/>
    </row>
    <row r="5584" spans="4:5" ht="15" x14ac:dyDescent="0.25">
      <c r="D5584" s="47"/>
      <c r="E5584" s="47"/>
    </row>
    <row r="5585" spans="4:5" ht="15" x14ac:dyDescent="0.25">
      <c r="D5585" s="47"/>
      <c r="E5585" s="47"/>
    </row>
    <row r="5586" spans="4:5" ht="15" x14ac:dyDescent="0.25">
      <c r="D5586" s="47"/>
      <c r="E5586" s="47"/>
    </row>
    <row r="5587" spans="4:5" ht="15" x14ac:dyDescent="0.25">
      <c r="D5587" s="47"/>
      <c r="E5587" s="47"/>
    </row>
    <row r="5588" spans="4:5" ht="15" x14ac:dyDescent="0.25">
      <c r="D5588" s="47"/>
      <c r="E5588" s="47"/>
    </row>
    <row r="5589" spans="4:5" ht="15" x14ac:dyDescent="0.25">
      <c r="D5589" s="47"/>
      <c r="E5589" s="47"/>
    </row>
    <row r="5590" spans="4:5" ht="15" x14ac:dyDescent="0.25">
      <c r="D5590" s="47"/>
      <c r="E5590" s="47"/>
    </row>
    <row r="5591" spans="4:5" ht="15" x14ac:dyDescent="0.25">
      <c r="D5591" s="47"/>
      <c r="E5591" s="47"/>
    </row>
    <row r="5592" spans="4:5" ht="15" x14ac:dyDescent="0.25">
      <c r="D5592" s="47"/>
      <c r="E5592" s="47"/>
    </row>
    <row r="5593" spans="4:5" ht="15" x14ac:dyDescent="0.25">
      <c r="D5593" s="47"/>
      <c r="E5593" s="47"/>
    </row>
    <row r="5594" spans="4:5" ht="15" x14ac:dyDescent="0.25">
      <c r="D5594" s="47"/>
      <c r="E5594" s="47"/>
    </row>
    <row r="5595" spans="4:5" ht="15" x14ac:dyDescent="0.25">
      <c r="D5595" s="47"/>
      <c r="E5595" s="47"/>
    </row>
    <row r="5596" spans="4:5" ht="15" x14ac:dyDescent="0.25">
      <c r="D5596" s="47"/>
      <c r="E5596" s="47"/>
    </row>
    <row r="5597" spans="4:5" ht="15" x14ac:dyDescent="0.25">
      <c r="D5597" s="47"/>
      <c r="E5597" s="47"/>
    </row>
    <row r="5598" spans="4:5" ht="15" x14ac:dyDescent="0.25">
      <c r="D5598" s="47"/>
      <c r="E5598" s="47"/>
    </row>
    <row r="5599" spans="4:5" ht="15" x14ac:dyDescent="0.25">
      <c r="D5599" s="47"/>
      <c r="E5599" s="47"/>
    </row>
    <row r="5600" spans="4:5" ht="15" x14ac:dyDescent="0.25">
      <c r="D5600" s="47"/>
      <c r="E5600" s="47"/>
    </row>
    <row r="5601" spans="4:5" ht="15" x14ac:dyDescent="0.25">
      <c r="D5601" s="47"/>
      <c r="E5601" s="47"/>
    </row>
    <row r="5602" spans="4:5" ht="15" x14ac:dyDescent="0.25">
      <c r="D5602" s="47"/>
      <c r="E5602" s="47"/>
    </row>
    <row r="5603" spans="4:5" ht="15" x14ac:dyDescent="0.25">
      <c r="D5603" s="47"/>
      <c r="E5603" s="47"/>
    </row>
    <row r="5604" spans="4:5" ht="15" x14ac:dyDescent="0.25">
      <c r="D5604" s="47"/>
      <c r="E5604" s="47"/>
    </row>
    <row r="5605" spans="4:5" ht="15" x14ac:dyDescent="0.25">
      <c r="D5605" s="47"/>
      <c r="E5605" s="47"/>
    </row>
    <row r="5606" spans="4:5" ht="15" x14ac:dyDescent="0.25">
      <c r="D5606" s="47"/>
      <c r="E5606" s="47"/>
    </row>
    <row r="5607" spans="4:5" ht="15" x14ac:dyDescent="0.25">
      <c r="D5607" s="47"/>
      <c r="E5607" s="47"/>
    </row>
    <row r="5608" spans="4:5" ht="15" x14ac:dyDescent="0.25">
      <c r="D5608" s="47"/>
      <c r="E5608" s="47"/>
    </row>
    <row r="5609" spans="4:5" ht="15" x14ac:dyDescent="0.25">
      <c r="D5609" s="47"/>
      <c r="E5609" s="47"/>
    </row>
    <row r="5610" spans="4:5" ht="15" x14ac:dyDescent="0.25">
      <c r="D5610" s="47"/>
      <c r="E5610" s="47"/>
    </row>
    <row r="5611" spans="4:5" ht="15" x14ac:dyDescent="0.25">
      <c r="D5611" s="47"/>
      <c r="E5611" s="47"/>
    </row>
    <row r="5612" spans="4:5" ht="15" x14ac:dyDescent="0.25">
      <c r="D5612" s="47"/>
      <c r="E5612" s="47"/>
    </row>
    <row r="5613" spans="4:5" ht="15" x14ac:dyDescent="0.25">
      <c r="D5613" s="47"/>
      <c r="E5613" s="47"/>
    </row>
    <row r="5614" spans="4:5" ht="15" x14ac:dyDescent="0.25">
      <c r="D5614" s="47"/>
      <c r="E5614" s="47"/>
    </row>
    <row r="5615" spans="4:5" ht="15" x14ac:dyDescent="0.25">
      <c r="D5615" s="47"/>
      <c r="E5615" s="47"/>
    </row>
    <row r="5616" spans="4:5" ht="15" x14ac:dyDescent="0.25">
      <c r="D5616" s="47"/>
      <c r="E5616" s="47"/>
    </row>
    <row r="5617" spans="4:5" ht="15" x14ac:dyDescent="0.25">
      <c r="D5617" s="47"/>
      <c r="E5617" s="47"/>
    </row>
    <row r="5618" spans="4:5" ht="15" x14ac:dyDescent="0.25">
      <c r="D5618" s="47"/>
      <c r="E5618" s="47"/>
    </row>
    <row r="5619" spans="4:5" ht="15" x14ac:dyDescent="0.25">
      <c r="D5619" s="47"/>
      <c r="E5619" s="47"/>
    </row>
    <row r="5620" spans="4:5" ht="15" x14ac:dyDescent="0.25">
      <c r="D5620" s="47"/>
      <c r="E5620" s="47"/>
    </row>
    <row r="5621" spans="4:5" ht="15" x14ac:dyDescent="0.25">
      <c r="D5621" s="47"/>
      <c r="E5621" s="47"/>
    </row>
    <row r="5622" spans="4:5" ht="15" x14ac:dyDescent="0.25">
      <c r="D5622" s="47"/>
      <c r="E5622" s="47"/>
    </row>
    <row r="5623" spans="4:5" ht="15" x14ac:dyDescent="0.25">
      <c r="D5623" s="47"/>
      <c r="E5623" s="47"/>
    </row>
    <row r="5624" spans="4:5" ht="15" x14ac:dyDescent="0.25">
      <c r="D5624" s="47"/>
      <c r="E5624" s="47"/>
    </row>
    <row r="5625" spans="4:5" ht="15" x14ac:dyDescent="0.25">
      <c r="D5625" s="47"/>
      <c r="E5625" s="47"/>
    </row>
    <row r="5626" spans="4:5" ht="15" x14ac:dyDescent="0.25">
      <c r="D5626" s="47"/>
      <c r="E5626" s="47"/>
    </row>
    <row r="5627" spans="4:5" ht="15" x14ac:dyDescent="0.25">
      <c r="D5627" s="47"/>
      <c r="E5627" s="47"/>
    </row>
    <row r="5628" spans="4:5" ht="15" x14ac:dyDescent="0.25">
      <c r="D5628" s="47"/>
      <c r="E5628" s="47"/>
    </row>
    <row r="5629" spans="4:5" ht="15" x14ac:dyDescent="0.25">
      <c r="D5629" s="47"/>
      <c r="E5629" s="47"/>
    </row>
    <row r="5630" spans="4:5" ht="15" x14ac:dyDescent="0.25">
      <c r="D5630" s="47"/>
      <c r="E5630" s="47"/>
    </row>
    <row r="5631" spans="4:5" ht="15" x14ac:dyDescent="0.25">
      <c r="D5631" s="47"/>
      <c r="E5631" s="47"/>
    </row>
    <row r="5632" spans="4:5" ht="15" x14ac:dyDescent="0.25">
      <c r="D5632" s="47"/>
      <c r="E5632" s="47"/>
    </row>
    <row r="5633" spans="4:5" ht="15" x14ac:dyDescent="0.25">
      <c r="D5633" s="47"/>
      <c r="E5633" s="47"/>
    </row>
    <row r="5634" spans="4:5" ht="15" x14ac:dyDescent="0.25">
      <c r="D5634" s="47"/>
      <c r="E5634" s="47"/>
    </row>
    <row r="5635" spans="4:5" ht="15" x14ac:dyDescent="0.25">
      <c r="D5635" s="47"/>
      <c r="E5635" s="47"/>
    </row>
    <row r="5636" spans="4:5" ht="15" x14ac:dyDescent="0.25">
      <c r="D5636" s="47"/>
      <c r="E5636" s="47"/>
    </row>
    <row r="5637" spans="4:5" ht="15" x14ac:dyDescent="0.25">
      <c r="D5637" s="47"/>
      <c r="E5637" s="47"/>
    </row>
    <row r="5638" spans="4:5" ht="15" x14ac:dyDescent="0.25">
      <c r="D5638" s="47"/>
      <c r="E5638" s="47"/>
    </row>
    <row r="5639" spans="4:5" ht="15" x14ac:dyDescent="0.25">
      <c r="D5639" s="47"/>
      <c r="E5639" s="47"/>
    </row>
    <row r="5640" spans="4:5" ht="15" x14ac:dyDescent="0.25">
      <c r="D5640" s="47"/>
      <c r="E5640" s="47"/>
    </row>
    <row r="5641" spans="4:5" ht="15" x14ac:dyDescent="0.25">
      <c r="D5641" s="47"/>
      <c r="E5641" s="47"/>
    </row>
    <row r="5642" spans="4:5" ht="15" x14ac:dyDescent="0.25">
      <c r="D5642" s="47"/>
      <c r="E5642" s="47"/>
    </row>
    <row r="5643" spans="4:5" ht="15" x14ac:dyDescent="0.25">
      <c r="D5643" s="47"/>
      <c r="E5643" s="47"/>
    </row>
    <row r="5644" spans="4:5" ht="15" x14ac:dyDescent="0.25">
      <c r="D5644" s="47"/>
      <c r="E5644" s="47"/>
    </row>
    <row r="5645" spans="4:5" ht="15" x14ac:dyDescent="0.25">
      <c r="D5645" s="47"/>
      <c r="E5645" s="47"/>
    </row>
    <row r="5646" spans="4:5" ht="15" x14ac:dyDescent="0.25">
      <c r="D5646" s="47"/>
      <c r="E5646" s="47"/>
    </row>
    <row r="5647" spans="4:5" ht="15" x14ac:dyDescent="0.25">
      <c r="D5647" s="47"/>
      <c r="E5647" s="47"/>
    </row>
    <row r="5648" spans="4:5" ht="15" x14ac:dyDescent="0.25">
      <c r="D5648" s="47"/>
      <c r="E5648" s="47"/>
    </row>
    <row r="5649" spans="4:5" ht="15" x14ac:dyDescent="0.25">
      <c r="D5649" s="47"/>
      <c r="E5649" s="47"/>
    </row>
    <row r="5650" spans="4:5" ht="15" x14ac:dyDescent="0.25">
      <c r="D5650" s="47"/>
      <c r="E5650" s="47"/>
    </row>
    <row r="5651" spans="4:5" ht="15" x14ac:dyDescent="0.25">
      <c r="D5651" s="47"/>
      <c r="E5651" s="47"/>
    </row>
    <row r="5652" spans="4:5" ht="15" x14ac:dyDescent="0.25">
      <c r="D5652" s="47"/>
      <c r="E5652" s="47"/>
    </row>
    <row r="5653" spans="4:5" ht="15" x14ac:dyDescent="0.25">
      <c r="D5653" s="47"/>
      <c r="E5653" s="47"/>
    </row>
    <row r="5654" spans="4:5" ht="15" x14ac:dyDescent="0.25">
      <c r="D5654" s="47"/>
      <c r="E5654" s="47"/>
    </row>
    <row r="5655" spans="4:5" ht="15" x14ac:dyDescent="0.25">
      <c r="D5655" s="47"/>
      <c r="E5655" s="47"/>
    </row>
    <row r="5656" spans="4:5" ht="15" x14ac:dyDescent="0.25">
      <c r="D5656" s="47"/>
      <c r="E5656" s="47"/>
    </row>
    <row r="5657" spans="4:5" ht="15" x14ac:dyDescent="0.25">
      <c r="D5657" s="47"/>
      <c r="E5657" s="47"/>
    </row>
    <row r="5658" spans="4:5" ht="15" x14ac:dyDescent="0.25">
      <c r="D5658" s="47"/>
      <c r="E5658" s="47"/>
    </row>
    <row r="5659" spans="4:5" ht="15" x14ac:dyDescent="0.25">
      <c r="D5659" s="47"/>
      <c r="E5659" s="47"/>
    </row>
    <row r="5660" spans="4:5" ht="15" x14ac:dyDescent="0.25">
      <c r="D5660" s="47"/>
      <c r="E5660" s="47"/>
    </row>
    <row r="5661" spans="4:5" ht="15" x14ac:dyDescent="0.25">
      <c r="D5661" s="47"/>
      <c r="E5661" s="47"/>
    </row>
    <row r="5662" spans="4:5" ht="15" x14ac:dyDescent="0.25">
      <c r="D5662" s="47"/>
      <c r="E5662" s="47"/>
    </row>
    <row r="5663" spans="4:5" ht="15" x14ac:dyDescent="0.25">
      <c r="D5663" s="47"/>
      <c r="E5663" s="47"/>
    </row>
    <row r="5664" spans="4:5" ht="15" x14ac:dyDescent="0.25">
      <c r="D5664" s="47"/>
      <c r="E5664" s="47"/>
    </row>
    <row r="5665" spans="4:5" ht="15" x14ac:dyDescent="0.25">
      <c r="D5665" s="47"/>
      <c r="E5665" s="47"/>
    </row>
    <row r="5666" spans="4:5" ht="15" x14ac:dyDescent="0.25">
      <c r="D5666" s="47"/>
      <c r="E5666" s="47"/>
    </row>
    <row r="5667" spans="4:5" ht="15" x14ac:dyDescent="0.25">
      <c r="D5667" s="47"/>
      <c r="E5667" s="47"/>
    </row>
    <row r="5668" spans="4:5" ht="15" x14ac:dyDescent="0.25">
      <c r="D5668" s="47"/>
      <c r="E5668" s="47"/>
    </row>
    <row r="5669" spans="4:5" ht="15" x14ac:dyDescent="0.25">
      <c r="D5669" s="47"/>
      <c r="E5669" s="47"/>
    </row>
    <row r="5670" spans="4:5" ht="15" x14ac:dyDescent="0.25">
      <c r="D5670" s="47"/>
      <c r="E5670" s="47"/>
    </row>
    <row r="5671" spans="4:5" ht="15" x14ac:dyDescent="0.25">
      <c r="D5671" s="47"/>
      <c r="E5671" s="47"/>
    </row>
    <row r="5672" spans="4:5" ht="15" x14ac:dyDescent="0.25">
      <c r="D5672" s="47"/>
      <c r="E5672" s="47"/>
    </row>
    <row r="5673" spans="4:5" ht="15" x14ac:dyDescent="0.25">
      <c r="D5673" s="47"/>
      <c r="E5673" s="47"/>
    </row>
    <row r="5674" spans="4:5" ht="15" x14ac:dyDescent="0.25">
      <c r="D5674" s="47"/>
      <c r="E5674" s="47"/>
    </row>
    <row r="5675" spans="4:5" ht="15" x14ac:dyDescent="0.25">
      <c r="D5675" s="47"/>
      <c r="E5675" s="47"/>
    </row>
    <row r="5676" spans="4:5" ht="15" x14ac:dyDescent="0.25">
      <c r="D5676" s="47"/>
      <c r="E5676" s="47"/>
    </row>
    <row r="5677" spans="4:5" ht="15" x14ac:dyDescent="0.25">
      <c r="D5677" s="47"/>
      <c r="E5677" s="47"/>
    </row>
    <row r="5678" spans="4:5" ht="15" x14ac:dyDescent="0.25">
      <c r="D5678" s="47"/>
      <c r="E5678" s="47"/>
    </row>
    <row r="5679" spans="4:5" ht="15" x14ac:dyDescent="0.25">
      <c r="D5679" s="47"/>
      <c r="E5679" s="47"/>
    </row>
    <row r="5680" spans="4:5" ht="15" x14ac:dyDescent="0.25">
      <c r="D5680" s="47"/>
      <c r="E5680" s="47"/>
    </row>
    <row r="5681" spans="4:5" ht="15" x14ac:dyDescent="0.25">
      <c r="D5681" s="47"/>
      <c r="E5681" s="47"/>
    </row>
    <row r="5682" spans="4:5" ht="15" x14ac:dyDescent="0.25">
      <c r="D5682" s="47"/>
      <c r="E5682" s="47"/>
    </row>
    <row r="5683" spans="4:5" ht="15" x14ac:dyDescent="0.25">
      <c r="D5683" s="47"/>
      <c r="E5683" s="47"/>
    </row>
    <row r="5684" spans="4:5" ht="15" x14ac:dyDescent="0.25">
      <c r="D5684" s="47"/>
      <c r="E5684" s="47"/>
    </row>
    <row r="5685" spans="4:5" ht="15" x14ac:dyDescent="0.25">
      <c r="D5685" s="47"/>
      <c r="E5685" s="47"/>
    </row>
    <row r="5686" spans="4:5" ht="15" x14ac:dyDescent="0.25">
      <c r="D5686" s="47"/>
      <c r="E5686" s="47"/>
    </row>
    <row r="5687" spans="4:5" ht="15" x14ac:dyDescent="0.25">
      <c r="D5687" s="47"/>
      <c r="E5687" s="47"/>
    </row>
    <row r="5688" spans="4:5" ht="15" x14ac:dyDescent="0.25">
      <c r="D5688" s="47"/>
      <c r="E5688" s="47"/>
    </row>
    <row r="5689" spans="4:5" ht="15" x14ac:dyDescent="0.25">
      <c r="D5689" s="47"/>
      <c r="E5689" s="47"/>
    </row>
    <row r="5690" spans="4:5" ht="15" x14ac:dyDescent="0.25">
      <c r="D5690" s="47"/>
      <c r="E5690" s="47"/>
    </row>
    <row r="5691" spans="4:5" ht="15" x14ac:dyDescent="0.25">
      <c r="D5691" s="47"/>
      <c r="E5691" s="47"/>
    </row>
    <row r="5692" spans="4:5" ht="15" x14ac:dyDescent="0.25">
      <c r="D5692" s="47"/>
      <c r="E5692" s="47"/>
    </row>
    <row r="5693" spans="4:5" ht="15" x14ac:dyDescent="0.25">
      <c r="D5693" s="47"/>
      <c r="E5693" s="47"/>
    </row>
    <row r="5694" spans="4:5" ht="15" x14ac:dyDescent="0.25">
      <c r="D5694" s="47"/>
      <c r="E5694" s="47"/>
    </row>
    <row r="5695" spans="4:5" ht="15" x14ac:dyDescent="0.25">
      <c r="D5695" s="47"/>
      <c r="E5695" s="47"/>
    </row>
    <row r="5696" spans="4:5" ht="15" x14ac:dyDescent="0.25">
      <c r="D5696" s="47"/>
      <c r="E5696" s="47"/>
    </row>
    <row r="5697" spans="4:5" ht="15" x14ac:dyDescent="0.25">
      <c r="D5697" s="47"/>
      <c r="E5697" s="47"/>
    </row>
    <row r="5698" spans="4:5" ht="15" x14ac:dyDescent="0.25">
      <c r="D5698" s="47"/>
      <c r="E5698" s="47"/>
    </row>
    <row r="5699" spans="4:5" ht="15" x14ac:dyDescent="0.25">
      <c r="D5699" s="47"/>
      <c r="E5699" s="47"/>
    </row>
    <row r="5700" spans="4:5" ht="15" x14ac:dyDescent="0.25">
      <c r="D5700" s="47"/>
      <c r="E5700" s="47"/>
    </row>
    <row r="5701" spans="4:5" ht="15" x14ac:dyDescent="0.25">
      <c r="D5701" s="47"/>
      <c r="E5701" s="47"/>
    </row>
    <row r="5702" spans="4:5" ht="15" x14ac:dyDescent="0.25">
      <c r="D5702" s="47"/>
      <c r="E5702" s="47"/>
    </row>
    <row r="5703" spans="4:5" ht="15" x14ac:dyDescent="0.25">
      <c r="D5703" s="47"/>
      <c r="E5703" s="47"/>
    </row>
    <row r="5704" spans="4:5" ht="15" x14ac:dyDescent="0.25">
      <c r="D5704" s="47"/>
      <c r="E5704" s="47"/>
    </row>
    <row r="5705" spans="4:5" ht="15" x14ac:dyDescent="0.25">
      <c r="D5705" s="47"/>
      <c r="E5705" s="47"/>
    </row>
    <row r="5706" spans="4:5" ht="15" x14ac:dyDescent="0.25">
      <c r="D5706" s="47"/>
      <c r="E5706" s="47"/>
    </row>
    <row r="5707" spans="4:5" ht="15" x14ac:dyDescent="0.25">
      <c r="D5707" s="47"/>
      <c r="E5707" s="47"/>
    </row>
    <row r="5708" spans="4:5" ht="15" x14ac:dyDescent="0.25">
      <c r="D5708" s="47"/>
      <c r="E5708" s="47"/>
    </row>
    <row r="5709" spans="4:5" ht="15" x14ac:dyDescent="0.25">
      <c r="D5709" s="47"/>
      <c r="E5709" s="47"/>
    </row>
    <row r="5710" spans="4:5" ht="15" x14ac:dyDescent="0.25">
      <c r="D5710" s="47"/>
      <c r="E5710" s="47"/>
    </row>
    <row r="5711" spans="4:5" ht="15" x14ac:dyDescent="0.25">
      <c r="D5711" s="47"/>
      <c r="E5711" s="47"/>
    </row>
    <row r="5712" spans="4:5" ht="15" x14ac:dyDescent="0.25">
      <c r="D5712" s="47"/>
      <c r="E5712" s="47"/>
    </row>
    <row r="5713" spans="4:5" ht="15" x14ac:dyDescent="0.25">
      <c r="D5713" s="47"/>
      <c r="E5713" s="47"/>
    </row>
    <row r="5714" spans="4:5" ht="15" x14ac:dyDescent="0.25">
      <c r="D5714" s="47"/>
      <c r="E5714" s="47"/>
    </row>
    <row r="5715" spans="4:5" ht="15" x14ac:dyDescent="0.25">
      <c r="D5715" s="47"/>
      <c r="E5715" s="47"/>
    </row>
    <row r="5716" spans="4:5" ht="15" x14ac:dyDescent="0.25">
      <c r="D5716" s="47"/>
      <c r="E5716" s="47"/>
    </row>
    <row r="5717" spans="4:5" ht="15" x14ac:dyDescent="0.25">
      <c r="D5717" s="47"/>
      <c r="E5717" s="47"/>
    </row>
    <row r="5718" spans="4:5" ht="15" x14ac:dyDescent="0.25">
      <c r="D5718" s="47"/>
      <c r="E5718" s="47"/>
    </row>
    <row r="5719" spans="4:5" ht="15" x14ac:dyDescent="0.25">
      <c r="D5719" s="47"/>
      <c r="E5719" s="47"/>
    </row>
    <row r="5720" spans="4:5" ht="15" x14ac:dyDescent="0.25">
      <c r="D5720" s="47"/>
      <c r="E5720" s="47"/>
    </row>
    <row r="5721" spans="4:5" ht="15" x14ac:dyDescent="0.25">
      <c r="D5721" s="47"/>
      <c r="E5721" s="47"/>
    </row>
    <row r="5722" spans="4:5" ht="15" x14ac:dyDescent="0.25">
      <c r="D5722" s="47"/>
      <c r="E5722" s="47"/>
    </row>
    <row r="5723" spans="4:5" ht="15" x14ac:dyDescent="0.25">
      <c r="D5723" s="47"/>
      <c r="E5723" s="47"/>
    </row>
    <row r="5724" spans="4:5" ht="15" x14ac:dyDescent="0.25">
      <c r="D5724" s="47"/>
      <c r="E5724" s="47"/>
    </row>
    <row r="5725" spans="4:5" ht="15" x14ac:dyDescent="0.25">
      <c r="D5725" s="47"/>
      <c r="E5725" s="47"/>
    </row>
    <row r="5726" spans="4:5" ht="15" x14ac:dyDescent="0.25">
      <c r="D5726" s="47"/>
      <c r="E5726" s="47"/>
    </row>
    <row r="5727" spans="4:5" ht="15" x14ac:dyDescent="0.25">
      <c r="D5727" s="47"/>
      <c r="E5727" s="47"/>
    </row>
    <row r="5728" spans="4:5" ht="15" x14ac:dyDescent="0.25">
      <c r="D5728" s="47"/>
      <c r="E5728" s="47"/>
    </row>
    <row r="5729" spans="4:5" ht="15" x14ac:dyDescent="0.25">
      <c r="D5729" s="47"/>
      <c r="E5729" s="47"/>
    </row>
    <row r="5730" spans="4:5" ht="15" x14ac:dyDescent="0.25">
      <c r="D5730" s="47"/>
      <c r="E5730" s="47"/>
    </row>
    <row r="5731" spans="4:5" ht="15" x14ac:dyDescent="0.25">
      <c r="D5731" s="47"/>
      <c r="E5731" s="47"/>
    </row>
    <row r="5732" spans="4:5" ht="15" x14ac:dyDescent="0.25">
      <c r="D5732" s="47"/>
      <c r="E5732" s="47"/>
    </row>
    <row r="5733" spans="4:5" ht="15" x14ac:dyDescent="0.25">
      <c r="D5733" s="47"/>
      <c r="E5733" s="47"/>
    </row>
    <row r="5734" spans="4:5" ht="15" x14ac:dyDescent="0.25">
      <c r="D5734" s="47"/>
      <c r="E5734" s="47"/>
    </row>
    <row r="5735" spans="4:5" ht="15" x14ac:dyDescent="0.25">
      <c r="D5735" s="47"/>
      <c r="E5735" s="47"/>
    </row>
    <row r="5736" spans="4:5" ht="15" x14ac:dyDescent="0.25">
      <c r="D5736" s="47"/>
      <c r="E5736" s="47"/>
    </row>
    <row r="5737" spans="4:5" ht="15" x14ac:dyDescent="0.25">
      <c r="D5737" s="47"/>
      <c r="E5737" s="47"/>
    </row>
    <row r="5738" spans="4:5" ht="15" x14ac:dyDescent="0.25">
      <c r="D5738" s="47"/>
      <c r="E5738" s="47"/>
    </row>
    <row r="5739" spans="4:5" ht="15" x14ac:dyDescent="0.25">
      <c r="D5739" s="47"/>
      <c r="E5739" s="47"/>
    </row>
    <row r="5740" spans="4:5" ht="15" x14ac:dyDescent="0.25">
      <c r="D5740" s="47"/>
      <c r="E5740" s="47"/>
    </row>
    <row r="5741" spans="4:5" ht="15" x14ac:dyDescent="0.25">
      <c r="D5741" s="47"/>
      <c r="E5741" s="47"/>
    </row>
    <row r="5742" spans="4:5" ht="15" x14ac:dyDescent="0.25">
      <c r="D5742" s="47"/>
      <c r="E5742" s="47"/>
    </row>
    <row r="5743" spans="4:5" ht="15" x14ac:dyDescent="0.25">
      <c r="D5743" s="47"/>
      <c r="E5743" s="47"/>
    </row>
    <row r="5744" spans="4:5" ht="15" x14ac:dyDescent="0.25">
      <c r="D5744" s="47"/>
      <c r="E5744" s="47"/>
    </row>
    <row r="5745" spans="4:5" ht="15" x14ac:dyDescent="0.25">
      <c r="D5745" s="47"/>
      <c r="E5745" s="47"/>
    </row>
    <row r="5746" spans="4:5" ht="15" x14ac:dyDescent="0.25">
      <c r="D5746" s="47"/>
      <c r="E5746" s="47"/>
    </row>
    <row r="5747" spans="4:5" ht="15" x14ac:dyDescent="0.25">
      <c r="D5747" s="47"/>
      <c r="E5747" s="47"/>
    </row>
    <row r="5748" spans="4:5" ht="15" x14ac:dyDescent="0.25">
      <c r="D5748" s="47"/>
      <c r="E5748" s="47"/>
    </row>
    <row r="5749" spans="4:5" ht="15" x14ac:dyDescent="0.25">
      <c r="D5749" s="47"/>
      <c r="E5749" s="47"/>
    </row>
    <row r="5750" spans="4:5" ht="15" x14ac:dyDescent="0.25">
      <c r="D5750" s="47"/>
      <c r="E5750" s="47"/>
    </row>
    <row r="5751" spans="4:5" ht="15" x14ac:dyDescent="0.25">
      <c r="D5751" s="47"/>
      <c r="E5751" s="47"/>
    </row>
    <row r="5752" spans="4:5" ht="15" x14ac:dyDescent="0.25">
      <c r="D5752" s="47"/>
      <c r="E5752" s="47"/>
    </row>
    <row r="5753" spans="4:5" ht="15" x14ac:dyDescent="0.25">
      <c r="D5753" s="47"/>
      <c r="E5753" s="47"/>
    </row>
    <row r="5754" spans="4:5" ht="15" x14ac:dyDescent="0.25">
      <c r="D5754" s="47"/>
      <c r="E5754" s="47"/>
    </row>
    <row r="5755" spans="4:5" ht="15" x14ac:dyDescent="0.25">
      <c r="D5755" s="47"/>
      <c r="E5755" s="47"/>
    </row>
    <row r="5756" spans="4:5" ht="15" x14ac:dyDescent="0.25">
      <c r="D5756" s="47"/>
      <c r="E5756" s="47"/>
    </row>
    <row r="5757" spans="4:5" ht="15" x14ac:dyDescent="0.25">
      <c r="D5757" s="47"/>
      <c r="E5757" s="47"/>
    </row>
    <row r="5758" spans="4:5" ht="15" x14ac:dyDescent="0.25">
      <c r="D5758" s="47"/>
      <c r="E5758" s="47"/>
    </row>
    <row r="5759" spans="4:5" ht="15" x14ac:dyDescent="0.25">
      <c r="D5759" s="47"/>
      <c r="E5759" s="47"/>
    </row>
    <row r="5760" spans="4:5" ht="15" x14ac:dyDescent="0.25">
      <c r="D5760" s="47"/>
      <c r="E5760" s="47"/>
    </row>
    <row r="5761" spans="4:5" ht="15" x14ac:dyDescent="0.25">
      <c r="D5761" s="47"/>
      <c r="E5761" s="47"/>
    </row>
    <row r="5762" spans="4:5" ht="15" x14ac:dyDescent="0.25">
      <c r="D5762" s="47"/>
      <c r="E5762" s="47"/>
    </row>
    <row r="5763" spans="4:5" ht="15" x14ac:dyDescent="0.25">
      <c r="D5763" s="47"/>
      <c r="E5763" s="47"/>
    </row>
    <row r="5764" spans="4:5" ht="15" x14ac:dyDescent="0.25">
      <c r="D5764" s="47"/>
      <c r="E5764" s="47"/>
    </row>
    <row r="5765" spans="4:5" ht="15" x14ac:dyDescent="0.25">
      <c r="D5765" s="47"/>
      <c r="E5765" s="47"/>
    </row>
    <row r="5766" spans="4:5" ht="15" x14ac:dyDescent="0.25">
      <c r="D5766" s="47"/>
      <c r="E5766" s="47"/>
    </row>
    <row r="5767" spans="4:5" ht="15" x14ac:dyDescent="0.25">
      <c r="D5767" s="47"/>
      <c r="E5767" s="47"/>
    </row>
    <row r="5768" spans="4:5" ht="15" x14ac:dyDescent="0.25">
      <c r="D5768" s="47"/>
      <c r="E5768" s="47"/>
    </row>
    <row r="5769" spans="4:5" ht="15" x14ac:dyDescent="0.25">
      <c r="D5769" s="47"/>
      <c r="E5769" s="47"/>
    </row>
    <row r="5770" spans="4:5" ht="15" x14ac:dyDescent="0.25">
      <c r="D5770" s="47"/>
      <c r="E5770" s="47"/>
    </row>
    <row r="5771" spans="4:5" ht="15" x14ac:dyDescent="0.25">
      <c r="D5771" s="47"/>
      <c r="E5771" s="47"/>
    </row>
    <row r="5772" spans="4:5" ht="15" x14ac:dyDescent="0.25">
      <c r="D5772" s="47"/>
      <c r="E5772" s="47"/>
    </row>
    <row r="5773" spans="4:5" ht="15" x14ac:dyDescent="0.25">
      <c r="D5773" s="47"/>
      <c r="E5773" s="47"/>
    </row>
    <row r="5774" spans="4:5" ht="15" x14ac:dyDescent="0.25">
      <c r="D5774" s="47"/>
      <c r="E5774" s="47"/>
    </row>
    <row r="5775" spans="4:5" ht="15" x14ac:dyDescent="0.25">
      <c r="D5775" s="47"/>
      <c r="E5775" s="47"/>
    </row>
    <row r="5776" spans="4:5" ht="15" x14ac:dyDescent="0.25">
      <c r="D5776" s="47"/>
      <c r="E5776" s="47"/>
    </row>
    <row r="5777" spans="4:5" ht="15" x14ac:dyDescent="0.25">
      <c r="D5777" s="47"/>
      <c r="E5777" s="47"/>
    </row>
    <row r="5778" spans="4:5" ht="15" x14ac:dyDescent="0.25">
      <c r="D5778" s="47"/>
      <c r="E5778" s="47"/>
    </row>
    <row r="5779" spans="4:5" ht="15" x14ac:dyDescent="0.25">
      <c r="D5779" s="47"/>
      <c r="E5779" s="47"/>
    </row>
    <row r="5780" spans="4:5" ht="15" x14ac:dyDescent="0.25">
      <c r="D5780" s="47"/>
      <c r="E5780" s="47"/>
    </row>
    <row r="5781" spans="4:5" ht="15" x14ac:dyDescent="0.25">
      <c r="D5781" s="47"/>
      <c r="E5781" s="47"/>
    </row>
    <row r="5782" spans="4:5" ht="15" x14ac:dyDescent="0.25">
      <c r="D5782" s="47"/>
      <c r="E5782" s="47"/>
    </row>
    <row r="5783" spans="4:5" ht="15" x14ac:dyDescent="0.25">
      <c r="D5783" s="47"/>
      <c r="E5783" s="47"/>
    </row>
    <row r="5784" spans="4:5" ht="15" x14ac:dyDescent="0.25">
      <c r="D5784" s="47"/>
      <c r="E5784" s="47"/>
    </row>
    <row r="5785" spans="4:5" ht="15" x14ac:dyDescent="0.25">
      <c r="D5785" s="47"/>
      <c r="E5785" s="47"/>
    </row>
    <row r="5786" spans="4:5" ht="15" x14ac:dyDescent="0.25">
      <c r="D5786" s="47"/>
      <c r="E5786" s="47"/>
    </row>
    <row r="5787" spans="4:5" ht="15" x14ac:dyDescent="0.25">
      <c r="D5787" s="47"/>
      <c r="E5787" s="47"/>
    </row>
    <row r="5788" spans="4:5" ht="15" x14ac:dyDescent="0.25">
      <c r="D5788" s="47"/>
      <c r="E5788" s="47"/>
    </row>
    <row r="5789" spans="4:5" ht="15" x14ac:dyDescent="0.25">
      <c r="D5789" s="47"/>
      <c r="E5789" s="47"/>
    </row>
    <row r="5790" spans="4:5" ht="15" x14ac:dyDescent="0.25">
      <c r="D5790" s="47"/>
      <c r="E5790" s="47"/>
    </row>
    <row r="5791" spans="4:5" ht="15" x14ac:dyDescent="0.25">
      <c r="D5791" s="47"/>
      <c r="E5791" s="47"/>
    </row>
    <row r="5792" spans="4:5" ht="15" x14ac:dyDescent="0.25">
      <c r="D5792" s="47"/>
      <c r="E5792" s="47"/>
    </row>
    <row r="5793" spans="4:5" ht="15" x14ac:dyDescent="0.25">
      <c r="D5793" s="47"/>
      <c r="E5793" s="47"/>
    </row>
    <row r="5794" spans="4:5" ht="15" x14ac:dyDescent="0.25">
      <c r="D5794" s="47"/>
      <c r="E5794" s="47"/>
    </row>
    <row r="5795" spans="4:5" ht="15" x14ac:dyDescent="0.25">
      <c r="D5795" s="47"/>
      <c r="E5795" s="47"/>
    </row>
    <row r="5796" spans="4:5" ht="15" x14ac:dyDescent="0.25">
      <c r="D5796" s="47"/>
      <c r="E5796" s="47"/>
    </row>
    <row r="5797" spans="4:5" ht="15" x14ac:dyDescent="0.25">
      <c r="D5797" s="47"/>
      <c r="E5797" s="47"/>
    </row>
    <row r="5798" spans="4:5" ht="15" x14ac:dyDescent="0.25">
      <c r="D5798" s="47"/>
      <c r="E5798" s="47"/>
    </row>
    <row r="5799" spans="4:5" ht="15" x14ac:dyDescent="0.25">
      <c r="D5799" s="47"/>
      <c r="E5799" s="47"/>
    </row>
    <row r="5800" spans="4:5" ht="15" x14ac:dyDescent="0.25">
      <c r="D5800" s="47"/>
      <c r="E5800" s="47"/>
    </row>
    <row r="5801" spans="4:5" ht="15" x14ac:dyDescent="0.25">
      <c r="D5801" s="47"/>
      <c r="E5801" s="47"/>
    </row>
    <row r="5802" spans="4:5" ht="15" x14ac:dyDescent="0.25">
      <c r="D5802" s="47"/>
      <c r="E5802" s="47"/>
    </row>
    <row r="5803" spans="4:5" ht="15" x14ac:dyDescent="0.25">
      <c r="D5803" s="47"/>
      <c r="E5803" s="47"/>
    </row>
    <row r="5804" spans="4:5" ht="15" x14ac:dyDescent="0.25">
      <c r="D5804" s="47"/>
      <c r="E5804" s="47"/>
    </row>
    <row r="5805" spans="4:5" ht="15" x14ac:dyDescent="0.25">
      <c r="D5805" s="47"/>
      <c r="E5805" s="47"/>
    </row>
    <row r="5806" spans="4:5" ht="15" x14ac:dyDescent="0.25">
      <c r="D5806" s="47"/>
      <c r="E5806" s="47"/>
    </row>
    <row r="5807" spans="4:5" ht="15" x14ac:dyDescent="0.25">
      <c r="D5807" s="47"/>
      <c r="E5807" s="47"/>
    </row>
    <row r="5808" spans="4:5" ht="15" x14ac:dyDescent="0.25">
      <c r="D5808" s="47"/>
      <c r="E5808" s="47"/>
    </row>
    <row r="5809" spans="4:5" ht="15" x14ac:dyDescent="0.25">
      <c r="D5809" s="47"/>
      <c r="E5809" s="47"/>
    </row>
    <row r="5810" spans="4:5" ht="15" x14ac:dyDescent="0.25">
      <c r="D5810" s="47"/>
      <c r="E5810" s="47"/>
    </row>
    <row r="5811" spans="4:5" ht="15" x14ac:dyDescent="0.25">
      <c r="D5811" s="47"/>
      <c r="E5811" s="47"/>
    </row>
    <row r="5812" spans="4:5" ht="15" x14ac:dyDescent="0.25">
      <c r="D5812" s="47"/>
      <c r="E5812" s="47"/>
    </row>
    <row r="5813" spans="4:5" ht="15" x14ac:dyDescent="0.25">
      <c r="D5813" s="47"/>
      <c r="E5813" s="47"/>
    </row>
    <row r="5814" spans="4:5" ht="15" x14ac:dyDescent="0.25">
      <c r="D5814" s="47"/>
      <c r="E5814" s="47"/>
    </row>
    <row r="5815" spans="4:5" ht="15" x14ac:dyDescent="0.25">
      <c r="D5815" s="47"/>
      <c r="E5815" s="47"/>
    </row>
    <row r="5816" spans="4:5" ht="15" x14ac:dyDescent="0.25">
      <c r="D5816" s="47"/>
      <c r="E5816" s="47"/>
    </row>
    <row r="5817" spans="4:5" ht="15" x14ac:dyDescent="0.25">
      <c r="D5817" s="47"/>
      <c r="E5817" s="47"/>
    </row>
    <row r="5818" spans="4:5" ht="15" x14ac:dyDescent="0.25">
      <c r="D5818" s="47"/>
      <c r="E5818" s="47"/>
    </row>
    <row r="5819" spans="4:5" ht="15" x14ac:dyDescent="0.25">
      <c r="D5819" s="47"/>
      <c r="E5819" s="47"/>
    </row>
    <row r="5820" spans="4:5" ht="15" x14ac:dyDescent="0.25">
      <c r="D5820" s="47"/>
      <c r="E5820" s="47"/>
    </row>
    <row r="5821" spans="4:5" ht="15" x14ac:dyDescent="0.25">
      <c r="D5821" s="47"/>
      <c r="E5821" s="47"/>
    </row>
    <row r="5822" spans="4:5" ht="15" x14ac:dyDescent="0.25">
      <c r="D5822" s="47"/>
      <c r="E5822" s="47"/>
    </row>
    <row r="5823" spans="4:5" ht="15" x14ac:dyDescent="0.25">
      <c r="D5823" s="47"/>
      <c r="E5823" s="47"/>
    </row>
    <row r="5824" spans="4:5" ht="15" x14ac:dyDescent="0.25">
      <c r="D5824" s="47"/>
      <c r="E5824" s="47"/>
    </row>
    <row r="5825" spans="4:5" ht="15" x14ac:dyDescent="0.25">
      <c r="D5825" s="47"/>
      <c r="E5825" s="47"/>
    </row>
    <row r="5826" spans="4:5" ht="15" x14ac:dyDescent="0.25">
      <c r="D5826" s="47"/>
      <c r="E5826" s="47"/>
    </row>
    <row r="5827" spans="4:5" ht="15" x14ac:dyDescent="0.25">
      <c r="D5827" s="47"/>
      <c r="E5827" s="47"/>
    </row>
    <row r="5828" spans="4:5" ht="15" x14ac:dyDescent="0.25">
      <c r="D5828" s="47"/>
      <c r="E5828" s="47"/>
    </row>
    <row r="5829" spans="4:5" ht="15" x14ac:dyDescent="0.25">
      <c r="D5829" s="47"/>
      <c r="E5829" s="47"/>
    </row>
    <row r="5830" spans="4:5" ht="15" x14ac:dyDescent="0.25">
      <c r="D5830" s="47"/>
      <c r="E5830" s="47"/>
    </row>
    <row r="5831" spans="4:5" ht="15" x14ac:dyDescent="0.25">
      <c r="D5831" s="47"/>
      <c r="E5831" s="47"/>
    </row>
    <row r="5832" spans="4:5" ht="15" x14ac:dyDescent="0.25">
      <c r="D5832" s="47"/>
      <c r="E5832" s="47"/>
    </row>
    <row r="5833" spans="4:5" ht="15" x14ac:dyDescent="0.25">
      <c r="D5833" s="47"/>
      <c r="E5833" s="47"/>
    </row>
    <row r="5834" spans="4:5" ht="15" x14ac:dyDescent="0.25">
      <c r="D5834" s="47"/>
      <c r="E5834" s="47"/>
    </row>
    <row r="5835" spans="4:5" ht="15" x14ac:dyDescent="0.25">
      <c r="D5835" s="47"/>
      <c r="E5835" s="47"/>
    </row>
    <row r="5836" spans="4:5" ht="15" x14ac:dyDescent="0.25">
      <c r="D5836" s="47"/>
      <c r="E5836" s="47"/>
    </row>
    <row r="5837" spans="4:5" ht="15" x14ac:dyDescent="0.25">
      <c r="D5837" s="47"/>
      <c r="E5837" s="47"/>
    </row>
    <row r="5838" spans="4:5" ht="15" x14ac:dyDescent="0.25">
      <c r="D5838" s="47"/>
      <c r="E5838" s="47"/>
    </row>
    <row r="5839" spans="4:5" ht="15" x14ac:dyDescent="0.25">
      <c r="D5839" s="47"/>
      <c r="E5839" s="47"/>
    </row>
    <row r="5840" spans="4:5" ht="15" x14ac:dyDescent="0.25">
      <c r="D5840" s="47"/>
      <c r="E5840" s="47"/>
    </row>
    <row r="5841" spans="4:5" ht="15" x14ac:dyDescent="0.25">
      <c r="D5841" s="47"/>
      <c r="E5841" s="47"/>
    </row>
    <row r="5842" spans="4:5" ht="15" x14ac:dyDescent="0.25">
      <c r="D5842" s="47"/>
      <c r="E5842" s="47"/>
    </row>
    <row r="5843" spans="4:5" ht="15" x14ac:dyDescent="0.25">
      <c r="D5843" s="47"/>
      <c r="E5843" s="47"/>
    </row>
    <row r="5844" spans="4:5" ht="15" x14ac:dyDescent="0.25">
      <c r="D5844" s="47"/>
      <c r="E5844" s="47"/>
    </row>
    <row r="5845" spans="4:5" ht="15" x14ac:dyDescent="0.25">
      <c r="D5845" s="47"/>
      <c r="E5845" s="47"/>
    </row>
    <row r="5846" spans="4:5" ht="15" x14ac:dyDescent="0.25">
      <c r="D5846" s="47"/>
      <c r="E5846" s="47"/>
    </row>
    <row r="5847" spans="4:5" ht="15" x14ac:dyDescent="0.25">
      <c r="D5847" s="47"/>
      <c r="E5847" s="47"/>
    </row>
    <row r="5848" spans="4:5" ht="15" x14ac:dyDescent="0.25">
      <c r="D5848" s="47"/>
      <c r="E5848" s="47"/>
    </row>
    <row r="5849" spans="4:5" ht="15" x14ac:dyDescent="0.25">
      <c r="D5849" s="47"/>
      <c r="E5849" s="47"/>
    </row>
    <row r="5850" spans="4:5" ht="15" x14ac:dyDescent="0.25">
      <c r="D5850" s="47"/>
      <c r="E5850" s="47"/>
    </row>
    <row r="5851" spans="4:5" ht="15" x14ac:dyDescent="0.25">
      <c r="D5851" s="47"/>
      <c r="E5851" s="47"/>
    </row>
    <row r="5852" spans="4:5" ht="15" x14ac:dyDescent="0.25">
      <c r="D5852" s="47"/>
      <c r="E5852" s="47"/>
    </row>
    <row r="5853" spans="4:5" ht="15" x14ac:dyDescent="0.25">
      <c r="D5853" s="47"/>
      <c r="E5853" s="47"/>
    </row>
    <row r="5854" spans="4:5" ht="15" x14ac:dyDescent="0.25">
      <c r="D5854" s="47"/>
      <c r="E5854" s="47"/>
    </row>
    <row r="5855" spans="4:5" ht="15" x14ac:dyDescent="0.25">
      <c r="D5855" s="47"/>
      <c r="E5855" s="47"/>
    </row>
    <row r="5856" spans="4:5" ht="15" x14ac:dyDescent="0.25">
      <c r="D5856" s="47"/>
      <c r="E5856" s="47"/>
    </row>
    <row r="5857" spans="4:5" ht="15" x14ac:dyDescent="0.25">
      <c r="D5857" s="47"/>
      <c r="E5857" s="47"/>
    </row>
    <row r="5858" spans="4:5" ht="15" x14ac:dyDescent="0.25">
      <c r="D5858" s="47"/>
      <c r="E5858" s="47"/>
    </row>
    <row r="5859" spans="4:5" ht="15" x14ac:dyDescent="0.25">
      <c r="D5859" s="47"/>
      <c r="E5859" s="47"/>
    </row>
    <row r="5860" spans="4:5" ht="15" x14ac:dyDescent="0.25">
      <c r="D5860" s="47"/>
      <c r="E5860" s="47"/>
    </row>
    <row r="5861" spans="4:5" ht="15" x14ac:dyDescent="0.25">
      <c r="D5861" s="47"/>
      <c r="E5861" s="47"/>
    </row>
    <row r="5862" spans="4:5" ht="15" x14ac:dyDescent="0.25">
      <c r="D5862" s="47"/>
      <c r="E5862" s="47"/>
    </row>
    <row r="5863" spans="4:5" ht="15" x14ac:dyDescent="0.25">
      <c r="D5863" s="47"/>
      <c r="E5863" s="47"/>
    </row>
    <row r="5864" spans="4:5" ht="15" x14ac:dyDescent="0.25">
      <c r="D5864" s="47"/>
      <c r="E5864" s="47"/>
    </row>
    <row r="5865" spans="4:5" ht="15" x14ac:dyDescent="0.25">
      <c r="D5865" s="47"/>
      <c r="E5865" s="47"/>
    </row>
    <row r="5866" spans="4:5" ht="15" x14ac:dyDescent="0.25">
      <c r="D5866" s="47"/>
      <c r="E5866" s="47"/>
    </row>
    <row r="5867" spans="4:5" ht="15" x14ac:dyDescent="0.25">
      <c r="D5867" s="47"/>
      <c r="E5867" s="47"/>
    </row>
    <row r="5868" spans="4:5" ht="15" x14ac:dyDescent="0.25">
      <c r="D5868" s="47"/>
      <c r="E5868" s="47"/>
    </row>
    <row r="5869" spans="4:5" ht="15" x14ac:dyDescent="0.25">
      <c r="D5869" s="47"/>
      <c r="E5869" s="47"/>
    </row>
    <row r="5870" spans="4:5" ht="15" x14ac:dyDescent="0.25">
      <c r="D5870" s="47"/>
      <c r="E5870" s="47"/>
    </row>
    <row r="5871" spans="4:5" ht="15" x14ac:dyDescent="0.25">
      <c r="D5871" s="47"/>
      <c r="E5871" s="47"/>
    </row>
    <row r="5872" spans="4:5" ht="15" x14ac:dyDescent="0.25">
      <c r="D5872" s="47"/>
      <c r="E5872" s="47"/>
    </row>
    <row r="5873" spans="4:5" ht="15" x14ac:dyDescent="0.25">
      <c r="D5873" s="47"/>
      <c r="E5873" s="47"/>
    </row>
    <row r="5874" spans="4:5" ht="15" x14ac:dyDescent="0.25">
      <c r="D5874" s="47"/>
      <c r="E5874" s="47"/>
    </row>
    <row r="5875" spans="4:5" ht="15" x14ac:dyDescent="0.25">
      <c r="D5875" s="47"/>
      <c r="E5875" s="47"/>
    </row>
    <row r="5876" spans="4:5" ht="15" x14ac:dyDescent="0.25">
      <c r="D5876" s="47"/>
      <c r="E5876" s="47"/>
    </row>
    <row r="5877" spans="4:5" ht="15" x14ac:dyDescent="0.25">
      <c r="D5877" s="47"/>
      <c r="E5877" s="47"/>
    </row>
    <row r="5878" spans="4:5" ht="15" x14ac:dyDescent="0.25">
      <c r="D5878" s="47"/>
      <c r="E5878" s="47"/>
    </row>
    <row r="5879" spans="4:5" ht="15" x14ac:dyDescent="0.25">
      <c r="D5879" s="47"/>
      <c r="E5879" s="47"/>
    </row>
    <row r="5880" spans="4:5" ht="15" x14ac:dyDescent="0.25">
      <c r="D5880" s="47"/>
      <c r="E5880" s="47"/>
    </row>
    <row r="5881" spans="4:5" ht="15" x14ac:dyDescent="0.25">
      <c r="D5881" s="47"/>
      <c r="E5881" s="47"/>
    </row>
    <row r="5882" spans="4:5" ht="15" x14ac:dyDescent="0.25">
      <c r="D5882" s="47"/>
      <c r="E5882" s="47"/>
    </row>
    <row r="5883" spans="4:5" ht="15" x14ac:dyDescent="0.25">
      <c r="D5883" s="47"/>
      <c r="E5883" s="47"/>
    </row>
    <row r="5884" spans="4:5" ht="15" x14ac:dyDescent="0.25">
      <c r="D5884" s="47"/>
      <c r="E5884" s="47"/>
    </row>
    <row r="5885" spans="4:5" ht="15" x14ac:dyDescent="0.25">
      <c r="D5885" s="47"/>
      <c r="E5885" s="47"/>
    </row>
    <row r="5886" spans="4:5" ht="15" x14ac:dyDescent="0.25">
      <c r="D5886" s="47"/>
      <c r="E5886" s="47"/>
    </row>
    <row r="5887" spans="4:5" ht="15" x14ac:dyDescent="0.25">
      <c r="D5887" s="47"/>
      <c r="E5887" s="47"/>
    </row>
    <row r="5888" spans="4:5" ht="15" x14ac:dyDescent="0.25">
      <c r="D5888" s="47"/>
      <c r="E5888" s="47"/>
    </row>
    <row r="5889" spans="4:5" ht="15" x14ac:dyDescent="0.25">
      <c r="D5889" s="47"/>
      <c r="E5889" s="47"/>
    </row>
    <row r="5890" spans="4:5" ht="15" x14ac:dyDescent="0.25">
      <c r="D5890" s="47"/>
      <c r="E5890" s="47"/>
    </row>
    <row r="5891" spans="4:5" ht="15" x14ac:dyDescent="0.25">
      <c r="D5891" s="47"/>
      <c r="E5891" s="47"/>
    </row>
    <row r="5892" spans="4:5" ht="15" x14ac:dyDescent="0.25">
      <c r="D5892" s="47"/>
      <c r="E5892" s="47"/>
    </row>
    <row r="5893" spans="4:5" ht="15" x14ac:dyDescent="0.25">
      <c r="D5893" s="47"/>
      <c r="E5893" s="47"/>
    </row>
    <row r="5894" spans="4:5" ht="15" x14ac:dyDescent="0.25">
      <c r="D5894" s="47"/>
      <c r="E5894" s="47"/>
    </row>
    <row r="5895" spans="4:5" ht="15" x14ac:dyDescent="0.25">
      <c r="D5895" s="47"/>
      <c r="E5895" s="47"/>
    </row>
    <row r="5896" spans="4:5" ht="15" x14ac:dyDescent="0.25">
      <c r="D5896" s="47"/>
      <c r="E5896" s="47"/>
    </row>
    <row r="5897" spans="4:5" ht="15" x14ac:dyDescent="0.25">
      <c r="D5897" s="47"/>
      <c r="E5897" s="47"/>
    </row>
    <row r="5898" spans="4:5" ht="15" x14ac:dyDescent="0.25">
      <c r="D5898" s="47"/>
      <c r="E5898" s="47"/>
    </row>
    <row r="5899" spans="4:5" ht="15" x14ac:dyDescent="0.25">
      <c r="D5899" s="47"/>
      <c r="E5899" s="47"/>
    </row>
    <row r="5900" spans="4:5" ht="15" x14ac:dyDescent="0.25">
      <c r="D5900" s="47"/>
      <c r="E5900" s="47"/>
    </row>
    <row r="5901" spans="4:5" ht="15" x14ac:dyDescent="0.25">
      <c r="D5901" s="47"/>
      <c r="E5901" s="47"/>
    </row>
    <row r="5902" spans="4:5" ht="15" x14ac:dyDescent="0.25">
      <c r="D5902" s="47"/>
      <c r="E5902" s="47"/>
    </row>
    <row r="5903" spans="4:5" ht="15" x14ac:dyDescent="0.25">
      <c r="D5903" s="47"/>
      <c r="E5903" s="47"/>
    </row>
    <row r="5904" spans="4:5" ht="15" x14ac:dyDescent="0.25">
      <c r="D5904" s="47"/>
      <c r="E5904" s="47"/>
    </row>
    <row r="5905" spans="4:5" ht="15" x14ac:dyDescent="0.25">
      <c r="D5905" s="47"/>
      <c r="E5905" s="47"/>
    </row>
    <row r="5906" spans="4:5" ht="15" x14ac:dyDescent="0.25">
      <c r="D5906" s="47"/>
      <c r="E5906" s="47"/>
    </row>
    <row r="5907" spans="4:5" ht="15" x14ac:dyDescent="0.25">
      <c r="D5907" s="47"/>
      <c r="E5907" s="47"/>
    </row>
    <row r="5908" spans="4:5" ht="15" x14ac:dyDescent="0.25">
      <c r="D5908" s="47"/>
      <c r="E5908" s="47"/>
    </row>
    <row r="5909" spans="4:5" ht="15" x14ac:dyDescent="0.25">
      <c r="D5909" s="47"/>
      <c r="E5909" s="47"/>
    </row>
    <row r="5910" spans="4:5" ht="15" x14ac:dyDescent="0.25">
      <c r="D5910" s="47"/>
      <c r="E5910" s="47"/>
    </row>
    <row r="5911" spans="4:5" ht="15" x14ac:dyDescent="0.25">
      <c r="D5911" s="47"/>
      <c r="E5911" s="47"/>
    </row>
    <row r="5912" spans="4:5" ht="15" x14ac:dyDescent="0.25">
      <c r="D5912" s="47"/>
      <c r="E5912" s="47"/>
    </row>
    <row r="5913" spans="4:5" ht="15" x14ac:dyDescent="0.25">
      <c r="D5913" s="47"/>
      <c r="E5913" s="47"/>
    </row>
    <row r="5914" spans="4:5" ht="15" x14ac:dyDescent="0.25">
      <c r="D5914" s="47"/>
      <c r="E5914" s="47"/>
    </row>
    <row r="5915" spans="4:5" ht="15" x14ac:dyDescent="0.25">
      <c r="D5915" s="47"/>
      <c r="E5915" s="47"/>
    </row>
    <row r="5916" spans="4:5" ht="15" x14ac:dyDescent="0.25">
      <c r="D5916" s="47"/>
      <c r="E5916" s="47"/>
    </row>
    <row r="5917" spans="4:5" ht="15" x14ac:dyDescent="0.25">
      <c r="D5917" s="47"/>
      <c r="E5917" s="47"/>
    </row>
    <row r="5918" spans="4:5" ht="15" x14ac:dyDescent="0.25">
      <c r="D5918" s="47"/>
      <c r="E5918" s="47"/>
    </row>
    <row r="5919" spans="4:5" ht="15" x14ac:dyDescent="0.25">
      <c r="D5919" s="47"/>
      <c r="E5919" s="47"/>
    </row>
    <row r="5920" spans="4:5" ht="15" x14ac:dyDescent="0.25">
      <c r="D5920" s="47"/>
      <c r="E5920" s="47"/>
    </row>
    <row r="5921" spans="4:5" ht="15" x14ac:dyDescent="0.25">
      <c r="D5921" s="47"/>
      <c r="E5921" s="47"/>
    </row>
    <row r="5922" spans="4:5" ht="15" x14ac:dyDescent="0.25">
      <c r="D5922" s="47"/>
      <c r="E5922" s="47"/>
    </row>
    <row r="5923" spans="4:5" ht="15" x14ac:dyDescent="0.25">
      <c r="D5923" s="47"/>
      <c r="E5923" s="47"/>
    </row>
    <row r="5924" spans="4:5" ht="15" x14ac:dyDescent="0.25">
      <c r="D5924" s="47"/>
      <c r="E5924" s="47"/>
    </row>
    <row r="5925" spans="4:5" ht="15" x14ac:dyDescent="0.25">
      <c r="D5925" s="47"/>
      <c r="E5925" s="47"/>
    </row>
    <row r="5926" spans="4:5" ht="15" x14ac:dyDescent="0.25">
      <c r="D5926" s="47"/>
      <c r="E5926" s="47"/>
    </row>
    <row r="5927" spans="4:5" ht="15" x14ac:dyDescent="0.25">
      <c r="D5927" s="47"/>
      <c r="E5927" s="47"/>
    </row>
    <row r="5928" spans="4:5" ht="15" x14ac:dyDescent="0.25">
      <c r="D5928" s="47"/>
      <c r="E5928" s="47"/>
    </row>
    <row r="5929" spans="4:5" ht="15" x14ac:dyDescent="0.25">
      <c r="D5929" s="47"/>
      <c r="E5929" s="47"/>
    </row>
    <row r="5930" spans="4:5" ht="15" x14ac:dyDescent="0.25">
      <c r="D5930" s="47"/>
      <c r="E5930" s="47"/>
    </row>
    <row r="5931" spans="4:5" ht="15" x14ac:dyDescent="0.25">
      <c r="D5931" s="47"/>
      <c r="E5931" s="47"/>
    </row>
    <row r="5932" spans="4:5" ht="15" x14ac:dyDescent="0.25">
      <c r="D5932" s="47"/>
      <c r="E5932" s="47"/>
    </row>
    <row r="5933" spans="4:5" ht="15" x14ac:dyDescent="0.25">
      <c r="D5933" s="47"/>
      <c r="E5933" s="47"/>
    </row>
    <row r="5934" spans="4:5" ht="15" x14ac:dyDescent="0.25">
      <c r="D5934" s="47"/>
      <c r="E5934" s="47"/>
    </row>
    <row r="5935" spans="4:5" ht="15" x14ac:dyDescent="0.25">
      <c r="D5935" s="47"/>
      <c r="E5935" s="47"/>
    </row>
    <row r="5936" spans="4:5" ht="15" x14ac:dyDescent="0.25">
      <c r="D5936" s="47"/>
      <c r="E5936" s="47"/>
    </row>
    <row r="5937" spans="4:5" ht="15" x14ac:dyDescent="0.25">
      <c r="D5937" s="47"/>
      <c r="E5937" s="47"/>
    </row>
    <row r="5938" spans="4:5" ht="15" x14ac:dyDescent="0.25">
      <c r="D5938" s="47"/>
      <c r="E5938" s="47"/>
    </row>
    <row r="5939" spans="4:5" ht="15" x14ac:dyDescent="0.25">
      <c r="D5939" s="47"/>
      <c r="E5939" s="47"/>
    </row>
    <row r="5940" spans="4:5" ht="15" x14ac:dyDescent="0.25">
      <c r="D5940" s="47"/>
      <c r="E5940" s="47"/>
    </row>
    <row r="5941" spans="4:5" ht="15" x14ac:dyDescent="0.25">
      <c r="D5941" s="47"/>
      <c r="E5941" s="47"/>
    </row>
    <row r="5942" spans="4:5" ht="15" x14ac:dyDescent="0.25">
      <c r="D5942" s="47"/>
      <c r="E5942" s="47"/>
    </row>
    <row r="5943" spans="4:5" ht="15" x14ac:dyDescent="0.25">
      <c r="D5943" s="47"/>
      <c r="E5943" s="47"/>
    </row>
    <row r="5944" spans="4:5" ht="15" x14ac:dyDescent="0.25">
      <c r="D5944" s="47"/>
      <c r="E5944" s="47"/>
    </row>
    <row r="5945" spans="4:5" ht="15" x14ac:dyDescent="0.25">
      <c r="D5945" s="47"/>
      <c r="E5945" s="47"/>
    </row>
    <row r="5946" spans="4:5" ht="15" x14ac:dyDescent="0.25">
      <c r="D5946" s="47"/>
      <c r="E5946" s="47"/>
    </row>
    <row r="5947" spans="4:5" ht="15" x14ac:dyDescent="0.25">
      <c r="D5947" s="47"/>
      <c r="E5947" s="47"/>
    </row>
    <row r="5948" spans="4:5" ht="15" x14ac:dyDescent="0.25">
      <c r="D5948" s="47"/>
      <c r="E5948" s="47"/>
    </row>
    <row r="5949" spans="4:5" ht="15" x14ac:dyDescent="0.25">
      <c r="D5949" s="47"/>
      <c r="E5949" s="47"/>
    </row>
    <row r="5950" spans="4:5" ht="15" x14ac:dyDescent="0.25">
      <c r="D5950" s="47"/>
      <c r="E5950" s="47"/>
    </row>
    <row r="5951" spans="4:5" ht="15" x14ac:dyDescent="0.25">
      <c r="D5951" s="47"/>
      <c r="E5951" s="47"/>
    </row>
    <row r="5952" spans="4:5" ht="15" x14ac:dyDescent="0.25">
      <c r="D5952" s="47"/>
      <c r="E5952" s="47"/>
    </row>
    <row r="5953" spans="4:5" ht="15" x14ac:dyDescent="0.25">
      <c r="D5953" s="47"/>
      <c r="E5953" s="47"/>
    </row>
    <row r="5954" spans="4:5" ht="15" x14ac:dyDescent="0.25">
      <c r="D5954" s="47"/>
      <c r="E5954" s="47"/>
    </row>
    <row r="5955" spans="4:5" ht="15" x14ac:dyDescent="0.25">
      <c r="D5955" s="47"/>
      <c r="E5955" s="47"/>
    </row>
    <row r="5956" spans="4:5" ht="15" x14ac:dyDescent="0.25">
      <c r="D5956" s="47"/>
      <c r="E5956" s="47"/>
    </row>
    <row r="5957" spans="4:5" ht="15" x14ac:dyDescent="0.25">
      <c r="D5957" s="47"/>
      <c r="E5957" s="47"/>
    </row>
    <row r="5958" spans="4:5" ht="15" x14ac:dyDescent="0.25">
      <c r="D5958" s="47"/>
      <c r="E5958" s="47"/>
    </row>
    <row r="5959" spans="4:5" ht="15" x14ac:dyDescent="0.25">
      <c r="D5959" s="47"/>
      <c r="E5959" s="47"/>
    </row>
    <row r="5960" spans="4:5" ht="15" x14ac:dyDescent="0.25">
      <c r="D5960" s="47"/>
      <c r="E5960" s="47"/>
    </row>
    <row r="5961" spans="4:5" ht="15" x14ac:dyDescent="0.25">
      <c r="D5961" s="47"/>
      <c r="E5961" s="47"/>
    </row>
    <row r="5962" spans="4:5" ht="15" x14ac:dyDescent="0.25">
      <c r="D5962" s="47"/>
      <c r="E5962" s="47"/>
    </row>
    <row r="5963" spans="4:5" ht="15" x14ac:dyDescent="0.25">
      <c r="D5963" s="47"/>
      <c r="E5963" s="47"/>
    </row>
    <row r="5964" spans="4:5" ht="15" x14ac:dyDescent="0.25">
      <c r="D5964" s="47"/>
      <c r="E5964" s="47"/>
    </row>
    <row r="5965" spans="4:5" ht="15" x14ac:dyDescent="0.25">
      <c r="D5965" s="47"/>
      <c r="E5965" s="47"/>
    </row>
    <row r="5966" spans="4:5" ht="15" x14ac:dyDescent="0.25">
      <c r="D5966" s="47"/>
      <c r="E5966" s="47"/>
    </row>
    <row r="5967" spans="4:5" ht="15" x14ac:dyDescent="0.25">
      <c r="D5967" s="47"/>
      <c r="E5967" s="47"/>
    </row>
    <row r="5968" spans="4:5" ht="15" x14ac:dyDescent="0.25">
      <c r="D5968" s="47"/>
      <c r="E5968" s="47"/>
    </row>
    <row r="5969" spans="4:5" ht="15" x14ac:dyDescent="0.25">
      <c r="D5969" s="47"/>
      <c r="E5969" s="47"/>
    </row>
    <row r="5970" spans="4:5" ht="15" x14ac:dyDescent="0.25">
      <c r="D5970" s="47"/>
      <c r="E5970" s="47"/>
    </row>
    <row r="5971" spans="4:5" ht="15" x14ac:dyDescent="0.25">
      <c r="D5971" s="47"/>
      <c r="E5971" s="47"/>
    </row>
    <row r="5972" spans="4:5" ht="15" x14ac:dyDescent="0.25">
      <c r="D5972" s="47"/>
      <c r="E5972" s="47"/>
    </row>
    <row r="5973" spans="4:5" ht="15" x14ac:dyDescent="0.25">
      <c r="D5973" s="47"/>
      <c r="E5973" s="47"/>
    </row>
    <row r="5974" spans="4:5" ht="15" x14ac:dyDescent="0.25">
      <c r="D5974" s="47"/>
      <c r="E5974" s="47"/>
    </row>
    <row r="5975" spans="4:5" ht="15" x14ac:dyDescent="0.25">
      <c r="D5975" s="47"/>
      <c r="E5975" s="47"/>
    </row>
    <row r="5976" spans="4:5" ht="15" x14ac:dyDescent="0.25">
      <c r="D5976" s="47"/>
      <c r="E5976" s="47"/>
    </row>
    <row r="5977" spans="4:5" ht="15" x14ac:dyDescent="0.25">
      <c r="D5977" s="47"/>
      <c r="E5977" s="47"/>
    </row>
    <row r="5978" spans="4:5" ht="15" x14ac:dyDescent="0.25">
      <c r="D5978" s="47"/>
      <c r="E5978" s="47"/>
    </row>
    <row r="5979" spans="4:5" ht="15" x14ac:dyDescent="0.25">
      <c r="D5979" s="47"/>
      <c r="E5979" s="47"/>
    </row>
    <row r="5980" spans="4:5" ht="15" x14ac:dyDescent="0.25">
      <c r="D5980" s="47"/>
      <c r="E5980" s="47"/>
    </row>
    <row r="5981" spans="4:5" ht="15" x14ac:dyDescent="0.25">
      <c r="D5981" s="47"/>
      <c r="E5981" s="47"/>
    </row>
    <row r="5982" spans="4:5" ht="15" x14ac:dyDescent="0.25">
      <c r="D5982" s="47"/>
      <c r="E5982" s="47"/>
    </row>
    <row r="5983" spans="4:5" ht="15" x14ac:dyDescent="0.25">
      <c r="D5983" s="47"/>
      <c r="E5983" s="47"/>
    </row>
    <row r="5984" spans="4:5" ht="15" x14ac:dyDescent="0.25">
      <c r="D5984" s="47"/>
      <c r="E5984" s="47"/>
    </row>
    <row r="5985" spans="4:5" ht="15" x14ac:dyDescent="0.25">
      <c r="D5985" s="47"/>
      <c r="E5985" s="47"/>
    </row>
    <row r="5986" spans="4:5" ht="15" x14ac:dyDescent="0.25">
      <c r="D5986" s="47"/>
      <c r="E5986" s="47"/>
    </row>
    <row r="5987" spans="4:5" ht="15" x14ac:dyDescent="0.25">
      <c r="D5987" s="47"/>
      <c r="E5987" s="47"/>
    </row>
    <row r="5988" spans="4:5" ht="15" x14ac:dyDescent="0.25">
      <c r="D5988" s="47"/>
      <c r="E5988" s="47"/>
    </row>
    <row r="5989" spans="4:5" ht="15" x14ac:dyDescent="0.25">
      <c r="D5989" s="47"/>
      <c r="E5989" s="47"/>
    </row>
    <row r="5990" spans="4:5" ht="15" x14ac:dyDescent="0.25">
      <c r="D5990" s="47"/>
      <c r="E5990" s="47"/>
    </row>
    <row r="5991" spans="4:5" ht="15" x14ac:dyDescent="0.25">
      <c r="D5991" s="47"/>
      <c r="E5991" s="47"/>
    </row>
    <row r="5992" spans="4:5" ht="15" x14ac:dyDescent="0.25">
      <c r="D5992" s="47"/>
      <c r="E5992" s="47"/>
    </row>
    <row r="5993" spans="4:5" ht="15" x14ac:dyDescent="0.25">
      <c r="D5993" s="47"/>
      <c r="E5993" s="47"/>
    </row>
    <row r="5994" spans="4:5" ht="15" x14ac:dyDescent="0.25">
      <c r="D5994" s="47"/>
      <c r="E5994" s="47"/>
    </row>
    <row r="5995" spans="4:5" ht="15" x14ac:dyDescent="0.25">
      <c r="D5995" s="47"/>
      <c r="E5995" s="47"/>
    </row>
    <row r="5996" spans="4:5" ht="15" x14ac:dyDescent="0.25">
      <c r="D5996" s="47"/>
      <c r="E5996" s="47"/>
    </row>
    <row r="5997" spans="4:5" ht="15" x14ac:dyDescent="0.25">
      <c r="D5997" s="47"/>
      <c r="E5997" s="47"/>
    </row>
    <row r="5998" spans="4:5" ht="15" x14ac:dyDescent="0.25">
      <c r="D5998" s="47"/>
      <c r="E5998" s="47"/>
    </row>
    <row r="5999" spans="4:5" ht="15" x14ac:dyDescent="0.25">
      <c r="D5999" s="47"/>
      <c r="E5999" s="47"/>
    </row>
    <row r="6000" spans="4:5" ht="15" x14ac:dyDescent="0.25">
      <c r="D6000" s="47"/>
      <c r="E6000" s="47"/>
    </row>
    <row r="6001" spans="4:5" ht="15" x14ac:dyDescent="0.25">
      <c r="D6001" s="47"/>
      <c r="E6001" s="47"/>
    </row>
    <row r="6002" spans="4:5" ht="15" x14ac:dyDescent="0.25">
      <c r="D6002" s="47"/>
      <c r="E6002" s="47"/>
    </row>
    <row r="6003" spans="4:5" ht="15" x14ac:dyDescent="0.25">
      <c r="D6003" s="47"/>
      <c r="E6003" s="47"/>
    </row>
    <row r="6004" spans="4:5" ht="15" x14ac:dyDescent="0.25">
      <c r="D6004" s="47"/>
      <c r="E6004" s="47"/>
    </row>
    <row r="6005" spans="4:5" ht="15" x14ac:dyDescent="0.25">
      <c r="D6005" s="47"/>
      <c r="E6005" s="47"/>
    </row>
    <row r="6006" spans="4:5" ht="15" x14ac:dyDescent="0.25">
      <c r="D6006" s="47"/>
      <c r="E6006" s="47"/>
    </row>
    <row r="6007" spans="4:5" ht="15" x14ac:dyDescent="0.25">
      <c r="D6007" s="47"/>
      <c r="E6007" s="47"/>
    </row>
    <row r="6008" spans="4:5" ht="15" x14ac:dyDescent="0.25">
      <c r="D6008" s="47"/>
      <c r="E6008" s="47"/>
    </row>
    <row r="6009" spans="4:5" ht="15" x14ac:dyDescent="0.25">
      <c r="D6009" s="47"/>
      <c r="E6009" s="47"/>
    </row>
    <row r="6010" spans="4:5" ht="15" x14ac:dyDescent="0.25">
      <c r="D6010" s="47"/>
      <c r="E6010" s="47"/>
    </row>
    <row r="6011" spans="4:5" ht="15" x14ac:dyDescent="0.25">
      <c r="D6011" s="47"/>
      <c r="E6011" s="47"/>
    </row>
    <row r="6012" spans="4:5" ht="15" x14ac:dyDescent="0.25">
      <c r="D6012" s="47"/>
      <c r="E6012" s="47"/>
    </row>
    <row r="6013" spans="4:5" ht="15" x14ac:dyDescent="0.25">
      <c r="D6013" s="47"/>
      <c r="E6013" s="47"/>
    </row>
    <row r="6014" spans="4:5" ht="15" x14ac:dyDescent="0.25">
      <c r="D6014" s="47"/>
      <c r="E6014" s="47"/>
    </row>
    <row r="6015" spans="4:5" ht="15" x14ac:dyDescent="0.25">
      <c r="D6015" s="47"/>
      <c r="E6015" s="47"/>
    </row>
    <row r="6016" spans="4:5" ht="15" x14ac:dyDescent="0.25">
      <c r="D6016" s="47"/>
      <c r="E6016" s="47"/>
    </row>
    <row r="6017" spans="4:5" ht="15" x14ac:dyDescent="0.25">
      <c r="D6017" s="47"/>
      <c r="E6017" s="47"/>
    </row>
    <row r="6018" spans="4:5" ht="15" x14ac:dyDescent="0.25">
      <c r="D6018" s="47"/>
      <c r="E6018" s="47"/>
    </row>
    <row r="6019" spans="4:5" ht="15" x14ac:dyDescent="0.25">
      <c r="D6019" s="47"/>
      <c r="E6019" s="47"/>
    </row>
    <row r="6020" spans="4:5" ht="15" x14ac:dyDescent="0.25">
      <c r="D6020" s="47"/>
      <c r="E6020" s="47"/>
    </row>
    <row r="6021" spans="4:5" ht="15" x14ac:dyDescent="0.25">
      <c r="D6021" s="47"/>
      <c r="E6021" s="47"/>
    </row>
    <row r="6022" spans="4:5" ht="15" x14ac:dyDescent="0.25">
      <c r="D6022" s="47"/>
      <c r="E6022" s="47"/>
    </row>
    <row r="6023" spans="4:5" ht="15" x14ac:dyDescent="0.25">
      <c r="D6023" s="47"/>
      <c r="E6023" s="47"/>
    </row>
    <row r="6024" spans="4:5" ht="15" x14ac:dyDescent="0.25">
      <c r="D6024" s="47"/>
      <c r="E6024" s="47"/>
    </row>
    <row r="6025" spans="4:5" ht="15" x14ac:dyDescent="0.25">
      <c r="D6025" s="47"/>
      <c r="E6025" s="47"/>
    </row>
    <row r="6026" spans="4:5" ht="15" x14ac:dyDescent="0.25">
      <c r="D6026" s="47"/>
      <c r="E6026" s="47"/>
    </row>
    <row r="6027" spans="4:5" ht="15" x14ac:dyDescent="0.25">
      <c r="D6027" s="47"/>
      <c r="E6027" s="47"/>
    </row>
    <row r="6028" spans="4:5" ht="15" x14ac:dyDescent="0.25">
      <c r="D6028" s="47"/>
      <c r="E6028" s="47"/>
    </row>
    <row r="6029" spans="4:5" ht="15" x14ac:dyDescent="0.25">
      <c r="D6029" s="47"/>
      <c r="E6029" s="47"/>
    </row>
    <row r="6030" spans="4:5" ht="15" x14ac:dyDescent="0.25">
      <c r="D6030" s="47"/>
      <c r="E6030" s="47"/>
    </row>
    <row r="6031" spans="4:5" ht="15" x14ac:dyDescent="0.25">
      <c r="D6031" s="47"/>
      <c r="E6031" s="47"/>
    </row>
    <row r="6032" spans="4:5" ht="15" x14ac:dyDescent="0.25">
      <c r="D6032" s="47"/>
      <c r="E6032" s="47"/>
    </row>
    <row r="6033" spans="4:5" ht="15" x14ac:dyDescent="0.25">
      <c r="D6033" s="47"/>
      <c r="E6033" s="47"/>
    </row>
    <row r="6034" spans="4:5" ht="15" x14ac:dyDescent="0.25">
      <c r="D6034" s="47"/>
      <c r="E6034" s="47"/>
    </row>
    <row r="6035" spans="4:5" ht="15" x14ac:dyDescent="0.25">
      <c r="D6035" s="47"/>
      <c r="E6035" s="47"/>
    </row>
    <row r="6036" spans="4:5" ht="15" x14ac:dyDescent="0.25">
      <c r="D6036" s="47"/>
      <c r="E6036" s="47"/>
    </row>
    <row r="6037" spans="4:5" ht="15" x14ac:dyDescent="0.25">
      <c r="D6037" s="47"/>
      <c r="E6037" s="47"/>
    </row>
    <row r="6038" spans="4:5" ht="15" x14ac:dyDescent="0.25">
      <c r="D6038" s="47"/>
      <c r="E6038" s="47"/>
    </row>
    <row r="6039" spans="4:5" ht="15" x14ac:dyDescent="0.25">
      <c r="D6039" s="47"/>
      <c r="E6039" s="47"/>
    </row>
    <row r="6040" spans="4:5" ht="15" x14ac:dyDescent="0.25">
      <c r="D6040" s="47"/>
      <c r="E6040" s="47"/>
    </row>
    <row r="6041" spans="4:5" ht="15" x14ac:dyDescent="0.25">
      <c r="D6041" s="47"/>
      <c r="E6041" s="47"/>
    </row>
    <row r="6042" spans="4:5" ht="15" x14ac:dyDescent="0.25">
      <c r="D6042" s="47"/>
      <c r="E6042" s="47"/>
    </row>
    <row r="6043" spans="4:5" ht="15" x14ac:dyDescent="0.25">
      <c r="D6043" s="47"/>
      <c r="E6043" s="47"/>
    </row>
    <row r="6044" spans="4:5" ht="15" x14ac:dyDescent="0.25">
      <c r="D6044" s="47"/>
      <c r="E6044" s="47"/>
    </row>
    <row r="6045" spans="4:5" ht="15" x14ac:dyDescent="0.25">
      <c r="D6045" s="47"/>
      <c r="E6045" s="47"/>
    </row>
    <row r="6046" spans="4:5" ht="15" x14ac:dyDescent="0.25">
      <c r="D6046" s="47"/>
      <c r="E6046" s="47"/>
    </row>
    <row r="6047" spans="4:5" ht="15" x14ac:dyDescent="0.25">
      <c r="D6047" s="47"/>
      <c r="E6047" s="47"/>
    </row>
    <row r="6048" spans="4:5" ht="15" x14ac:dyDescent="0.25">
      <c r="D6048" s="47"/>
      <c r="E6048" s="47"/>
    </row>
    <row r="6049" spans="4:5" ht="15" x14ac:dyDescent="0.25">
      <c r="D6049" s="47"/>
      <c r="E6049" s="47"/>
    </row>
    <row r="6050" spans="4:5" ht="15" x14ac:dyDescent="0.25">
      <c r="D6050" s="47"/>
      <c r="E6050" s="47"/>
    </row>
    <row r="6051" spans="4:5" ht="15" x14ac:dyDescent="0.25">
      <c r="D6051" s="47"/>
      <c r="E6051" s="47"/>
    </row>
    <row r="6052" spans="4:5" ht="15" x14ac:dyDescent="0.25">
      <c r="D6052" s="47"/>
      <c r="E6052" s="47"/>
    </row>
    <row r="6053" spans="4:5" ht="15" x14ac:dyDescent="0.25">
      <c r="D6053" s="47"/>
      <c r="E6053" s="47"/>
    </row>
    <row r="6054" spans="4:5" ht="15" x14ac:dyDescent="0.25">
      <c r="D6054" s="47"/>
      <c r="E6054" s="47"/>
    </row>
    <row r="6055" spans="4:5" ht="15" x14ac:dyDescent="0.25">
      <c r="D6055" s="47"/>
      <c r="E6055" s="47"/>
    </row>
    <row r="6056" spans="4:5" ht="15" x14ac:dyDescent="0.25">
      <c r="D6056" s="47"/>
      <c r="E6056" s="47"/>
    </row>
    <row r="6057" spans="4:5" ht="15" x14ac:dyDescent="0.25">
      <c r="D6057" s="47"/>
      <c r="E6057" s="47"/>
    </row>
    <row r="6058" spans="4:5" ht="15" x14ac:dyDescent="0.25">
      <c r="D6058" s="47"/>
      <c r="E6058" s="47"/>
    </row>
    <row r="6059" spans="4:5" ht="15" x14ac:dyDescent="0.25">
      <c r="D6059" s="47"/>
      <c r="E6059" s="47"/>
    </row>
    <row r="6060" spans="4:5" ht="15" x14ac:dyDescent="0.25">
      <c r="D6060" s="47"/>
      <c r="E6060" s="47"/>
    </row>
    <row r="6061" spans="4:5" ht="15" x14ac:dyDescent="0.25">
      <c r="D6061" s="47"/>
      <c r="E6061" s="47"/>
    </row>
    <row r="6062" spans="4:5" ht="15" x14ac:dyDescent="0.25">
      <c r="D6062" s="47"/>
      <c r="E6062" s="47"/>
    </row>
    <row r="6063" spans="4:5" ht="15" x14ac:dyDescent="0.25">
      <c r="D6063" s="47"/>
      <c r="E6063" s="47"/>
    </row>
    <row r="6064" spans="4:5" ht="15" x14ac:dyDescent="0.25">
      <c r="D6064" s="47"/>
      <c r="E6064" s="47"/>
    </row>
    <row r="6065" spans="4:5" ht="15" x14ac:dyDescent="0.25">
      <c r="D6065" s="47"/>
      <c r="E6065" s="47"/>
    </row>
    <row r="6066" spans="4:5" ht="15" x14ac:dyDescent="0.25">
      <c r="D6066" s="47"/>
      <c r="E6066" s="47"/>
    </row>
    <row r="6067" spans="4:5" ht="15" x14ac:dyDescent="0.25">
      <c r="D6067" s="47"/>
      <c r="E6067" s="47"/>
    </row>
    <row r="6068" spans="4:5" ht="15" x14ac:dyDescent="0.25">
      <c r="D6068" s="47"/>
      <c r="E6068" s="47"/>
    </row>
    <row r="6069" spans="4:5" ht="15" x14ac:dyDescent="0.25">
      <c r="D6069" s="47"/>
      <c r="E6069" s="47"/>
    </row>
    <row r="6070" spans="4:5" ht="15" x14ac:dyDescent="0.25">
      <c r="D6070" s="47"/>
      <c r="E6070" s="47"/>
    </row>
    <row r="6071" spans="4:5" ht="15" x14ac:dyDescent="0.25">
      <c r="D6071" s="47"/>
      <c r="E6071" s="47"/>
    </row>
    <row r="6072" spans="4:5" ht="15" x14ac:dyDescent="0.25">
      <c r="D6072" s="47"/>
      <c r="E6072" s="47"/>
    </row>
    <row r="6073" spans="4:5" ht="15" x14ac:dyDescent="0.25">
      <c r="D6073" s="47"/>
      <c r="E6073" s="47"/>
    </row>
    <row r="6074" spans="4:5" ht="15" x14ac:dyDescent="0.25">
      <c r="D6074" s="47"/>
      <c r="E6074" s="47"/>
    </row>
    <row r="6075" spans="4:5" ht="15" x14ac:dyDescent="0.25">
      <c r="D6075" s="47"/>
      <c r="E6075" s="47"/>
    </row>
    <row r="6076" spans="4:5" ht="15" x14ac:dyDescent="0.25">
      <c r="D6076" s="47"/>
      <c r="E6076" s="47"/>
    </row>
    <row r="6077" spans="4:5" ht="15" x14ac:dyDescent="0.25">
      <c r="D6077" s="47"/>
      <c r="E6077" s="47"/>
    </row>
    <row r="6078" spans="4:5" ht="15" x14ac:dyDescent="0.25">
      <c r="D6078" s="47"/>
      <c r="E6078" s="47"/>
    </row>
    <row r="6079" spans="4:5" ht="15" x14ac:dyDescent="0.25">
      <c r="D6079" s="47"/>
      <c r="E6079" s="47"/>
    </row>
    <row r="6080" spans="4:5" ht="15" x14ac:dyDescent="0.25">
      <c r="D6080" s="47"/>
      <c r="E6080" s="47"/>
    </row>
    <row r="6081" spans="4:5" ht="15" x14ac:dyDescent="0.25">
      <c r="D6081" s="47"/>
      <c r="E6081" s="47"/>
    </row>
    <row r="6082" spans="4:5" ht="15" x14ac:dyDescent="0.25">
      <c r="D6082" s="47"/>
      <c r="E6082" s="47"/>
    </row>
    <row r="6083" spans="4:5" ht="15" x14ac:dyDescent="0.25">
      <c r="D6083" s="47"/>
      <c r="E6083" s="47"/>
    </row>
    <row r="6084" spans="4:5" ht="15" x14ac:dyDescent="0.25">
      <c r="D6084" s="47"/>
      <c r="E6084" s="47"/>
    </row>
    <row r="6085" spans="4:5" ht="15" x14ac:dyDescent="0.25">
      <c r="D6085" s="47"/>
      <c r="E6085" s="47"/>
    </row>
    <row r="6086" spans="4:5" ht="15" x14ac:dyDescent="0.25">
      <c r="D6086" s="47"/>
      <c r="E6086" s="47"/>
    </row>
    <row r="6087" spans="4:5" ht="15" x14ac:dyDescent="0.25">
      <c r="D6087" s="47"/>
      <c r="E6087" s="47"/>
    </row>
    <row r="6088" spans="4:5" ht="15" x14ac:dyDescent="0.25">
      <c r="D6088" s="47"/>
      <c r="E6088" s="47"/>
    </row>
    <row r="6089" spans="4:5" ht="15" x14ac:dyDescent="0.25">
      <c r="D6089" s="47"/>
      <c r="E6089" s="47"/>
    </row>
    <row r="6090" spans="4:5" ht="15" x14ac:dyDescent="0.25">
      <c r="D6090" s="47"/>
      <c r="E6090" s="47"/>
    </row>
    <row r="6091" spans="4:5" ht="15" x14ac:dyDescent="0.25">
      <c r="D6091" s="47"/>
      <c r="E6091" s="47"/>
    </row>
    <row r="6092" spans="4:5" ht="15" x14ac:dyDescent="0.25">
      <c r="D6092" s="47"/>
      <c r="E6092" s="47"/>
    </row>
    <row r="6093" spans="4:5" ht="15" x14ac:dyDescent="0.25">
      <c r="D6093" s="47"/>
      <c r="E6093" s="47"/>
    </row>
    <row r="6094" spans="4:5" ht="15" x14ac:dyDescent="0.25">
      <c r="D6094" s="47"/>
      <c r="E6094" s="47"/>
    </row>
    <row r="6095" spans="4:5" ht="15" x14ac:dyDescent="0.25">
      <c r="D6095" s="47"/>
      <c r="E6095" s="47"/>
    </row>
    <row r="6096" spans="4:5" ht="15" x14ac:dyDescent="0.25">
      <c r="D6096" s="47"/>
      <c r="E6096" s="47"/>
    </row>
    <row r="6097" spans="4:5" ht="15" x14ac:dyDescent="0.25">
      <c r="D6097" s="47"/>
      <c r="E6097" s="47"/>
    </row>
    <row r="6098" spans="4:5" ht="15" x14ac:dyDescent="0.25">
      <c r="D6098" s="47"/>
      <c r="E6098" s="47"/>
    </row>
    <row r="6099" spans="4:5" ht="15" x14ac:dyDescent="0.25">
      <c r="D6099" s="47"/>
      <c r="E6099" s="47"/>
    </row>
    <row r="6100" spans="4:5" ht="15" x14ac:dyDescent="0.25">
      <c r="D6100" s="47"/>
      <c r="E6100" s="47"/>
    </row>
    <row r="6101" spans="4:5" ht="15" x14ac:dyDescent="0.25">
      <c r="D6101" s="47"/>
      <c r="E6101" s="47"/>
    </row>
    <row r="6102" spans="4:5" ht="15" x14ac:dyDescent="0.25">
      <c r="D6102" s="47"/>
      <c r="E6102" s="47"/>
    </row>
    <row r="6103" spans="4:5" ht="15" x14ac:dyDescent="0.25">
      <c r="D6103" s="47"/>
      <c r="E6103" s="47"/>
    </row>
    <row r="6104" spans="4:5" ht="15" x14ac:dyDescent="0.25">
      <c r="D6104" s="47"/>
      <c r="E6104" s="47"/>
    </row>
    <row r="6105" spans="4:5" ht="15" x14ac:dyDescent="0.25">
      <c r="D6105" s="47"/>
      <c r="E6105" s="47"/>
    </row>
    <row r="6106" spans="4:5" ht="15" x14ac:dyDescent="0.25">
      <c r="D6106" s="47"/>
      <c r="E6106" s="47"/>
    </row>
    <row r="6107" spans="4:5" ht="15" x14ac:dyDescent="0.25">
      <c r="D6107" s="47"/>
      <c r="E6107" s="47"/>
    </row>
    <row r="6108" spans="4:5" ht="15" x14ac:dyDescent="0.25">
      <c r="D6108" s="47"/>
      <c r="E6108" s="47"/>
    </row>
    <row r="6109" spans="4:5" ht="15" x14ac:dyDescent="0.25">
      <c r="D6109" s="47"/>
      <c r="E6109" s="47"/>
    </row>
    <row r="6110" spans="4:5" ht="15" x14ac:dyDescent="0.25">
      <c r="D6110" s="47"/>
      <c r="E6110" s="47"/>
    </row>
    <row r="6111" spans="4:5" ht="15" x14ac:dyDescent="0.25">
      <c r="D6111" s="47"/>
      <c r="E6111" s="47"/>
    </row>
    <row r="6112" spans="4:5" ht="15" x14ac:dyDescent="0.25">
      <c r="D6112" s="47"/>
      <c r="E6112" s="47"/>
    </row>
    <row r="6113" spans="4:5" ht="15" x14ac:dyDescent="0.25">
      <c r="D6113" s="47"/>
      <c r="E6113" s="47"/>
    </row>
    <row r="6114" spans="4:5" ht="15" x14ac:dyDescent="0.25">
      <c r="D6114" s="47"/>
      <c r="E6114" s="47"/>
    </row>
    <row r="6115" spans="4:5" ht="15" x14ac:dyDescent="0.25">
      <c r="D6115" s="47"/>
      <c r="E6115" s="47"/>
    </row>
    <row r="6116" spans="4:5" ht="15" x14ac:dyDescent="0.25">
      <c r="D6116" s="47"/>
      <c r="E6116" s="47"/>
    </row>
    <row r="6117" spans="4:5" ht="15" x14ac:dyDescent="0.25">
      <c r="D6117" s="47"/>
      <c r="E6117" s="47"/>
    </row>
    <row r="6118" spans="4:5" ht="15" x14ac:dyDescent="0.25">
      <c r="D6118" s="47"/>
      <c r="E6118" s="47"/>
    </row>
    <row r="6119" spans="4:5" ht="15" x14ac:dyDescent="0.25">
      <c r="D6119" s="47"/>
      <c r="E6119" s="47"/>
    </row>
    <row r="6120" spans="4:5" ht="15" x14ac:dyDescent="0.25">
      <c r="D6120" s="47"/>
      <c r="E6120" s="47"/>
    </row>
    <row r="6121" spans="4:5" ht="15" x14ac:dyDescent="0.25">
      <c r="D6121" s="47"/>
      <c r="E6121" s="47"/>
    </row>
    <row r="6122" spans="4:5" ht="15" x14ac:dyDescent="0.25">
      <c r="D6122" s="47"/>
      <c r="E6122" s="47"/>
    </row>
    <row r="6123" spans="4:5" ht="15" x14ac:dyDescent="0.25">
      <c r="D6123" s="47"/>
      <c r="E6123" s="47"/>
    </row>
    <row r="6124" spans="4:5" ht="15" x14ac:dyDescent="0.25">
      <c r="D6124" s="47"/>
      <c r="E6124" s="47"/>
    </row>
    <row r="6125" spans="4:5" ht="15" x14ac:dyDescent="0.25">
      <c r="D6125" s="47"/>
      <c r="E6125" s="47"/>
    </row>
    <row r="6126" spans="4:5" ht="15" x14ac:dyDescent="0.25">
      <c r="D6126" s="47"/>
      <c r="E6126" s="47"/>
    </row>
    <row r="6127" spans="4:5" ht="15" x14ac:dyDescent="0.25">
      <c r="D6127" s="47"/>
      <c r="E6127" s="47"/>
    </row>
    <row r="6128" spans="4:5" ht="15" x14ac:dyDescent="0.25">
      <c r="D6128" s="47"/>
      <c r="E6128" s="47"/>
    </row>
    <row r="6129" spans="4:5" ht="15" x14ac:dyDescent="0.25">
      <c r="D6129" s="47"/>
      <c r="E6129" s="47"/>
    </row>
    <row r="6130" spans="4:5" ht="15" x14ac:dyDescent="0.25">
      <c r="D6130" s="47"/>
      <c r="E6130" s="47"/>
    </row>
    <row r="6131" spans="4:5" ht="15" x14ac:dyDescent="0.25">
      <c r="D6131" s="47"/>
      <c r="E6131" s="47"/>
    </row>
    <row r="6132" spans="4:5" ht="15" x14ac:dyDescent="0.25">
      <c r="D6132" s="47"/>
      <c r="E6132" s="47"/>
    </row>
    <row r="6133" spans="4:5" ht="15" x14ac:dyDescent="0.25">
      <c r="D6133" s="47"/>
      <c r="E6133" s="47"/>
    </row>
    <row r="6134" spans="4:5" ht="15" x14ac:dyDescent="0.25">
      <c r="D6134" s="47"/>
      <c r="E6134" s="47"/>
    </row>
    <row r="6135" spans="4:5" ht="15" x14ac:dyDescent="0.25">
      <c r="D6135" s="47"/>
      <c r="E6135" s="47"/>
    </row>
    <row r="6136" spans="4:5" ht="15" x14ac:dyDescent="0.25">
      <c r="D6136" s="47"/>
      <c r="E6136" s="47"/>
    </row>
    <row r="6137" spans="4:5" ht="15" x14ac:dyDescent="0.25">
      <c r="D6137" s="47"/>
      <c r="E6137" s="47"/>
    </row>
    <row r="6138" spans="4:5" ht="15" x14ac:dyDescent="0.25">
      <c r="D6138" s="47"/>
      <c r="E6138" s="47"/>
    </row>
    <row r="6139" spans="4:5" ht="15" x14ac:dyDescent="0.25">
      <c r="D6139" s="47"/>
      <c r="E6139" s="47"/>
    </row>
    <row r="6140" spans="4:5" ht="15" x14ac:dyDescent="0.25">
      <c r="D6140" s="47"/>
      <c r="E6140" s="47"/>
    </row>
    <row r="6141" spans="4:5" ht="15" x14ac:dyDescent="0.25">
      <c r="D6141" s="47"/>
      <c r="E6141" s="47"/>
    </row>
    <row r="6142" spans="4:5" ht="15" x14ac:dyDescent="0.25">
      <c r="D6142" s="47"/>
      <c r="E6142" s="47"/>
    </row>
    <row r="6143" spans="4:5" ht="15" x14ac:dyDescent="0.25">
      <c r="D6143" s="47"/>
      <c r="E6143" s="47"/>
    </row>
    <row r="6144" spans="4:5" ht="15" x14ac:dyDescent="0.25">
      <c r="D6144" s="47"/>
      <c r="E6144" s="47"/>
    </row>
    <row r="6145" spans="4:5" ht="15" x14ac:dyDescent="0.25">
      <c r="D6145" s="47"/>
      <c r="E6145" s="47"/>
    </row>
    <row r="6146" spans="4:5" ht="15" x14ac:dyDescent="0.25">
      <c r="D6146" s="47"/>
      <c r="E6146" s="47"/>
    </row>
    <row r="6147" spans="4:5" ht="15" x14ac:dyDescent="0.25">
      <c r="D6147" s="47"/>
      <c r="E6147" s="47"/>
    </row>
    <row r="6148" spans="4:5" ht="15" x14ac:dyDescent="0.25">
      <c r="D6148" s="47"/>
      <c r="E6148" s="47"/>
    </row>
    <row r="6149" spans="4:5" ht="15" x14ac:dyDescent="0.25">
      <c r="D6149" s="47"/>
      <c r="E6149" s="47"/>
    </row>
    <row r="6150" spans="4:5" ht="15" x14ac:dyDescent="0.25">
      <c r="D6150" s="47"/>
      <c r="E6150" s="47"/>
    </row>
    <row r="6151" spans="4:5" ht="15" x14ac:dyDescent="0.25">
      <c r="D6151" s="47"/>
      <c r="E6151" s="47"/>
    </row>
    <row r="6152" spans="4:5" ht="15" x14ac:dyDescent="0.25">
      <c r="D6152" s="47"/>
      <c r="E6152" s="47"/>
    </row>
    <row r="6153" spans="4:5" ht="15" x14ac:dyDescent="0.25">
      <c r="D6153" s="47"/>
      <c r="E6153" s="47"/>
    </row>
    <row r="6154" spans="4:5" ht="15" x14ac:dyDescent="0.25">
      <c r="D6154" s="47"/>
      <c r="E6154" s="47"/>
    </row>
    <row r="6155" spans="4:5" ht="15" x14ac:dyDescent="0.25">
      <c r="D6155" s="47"/>
      <c r="E6155" s="47"/>
    </row>
    <row r="6156" spans="4:5" ht="15" x14ac:dyDescent="0.25">
      <c r="D6156" s="47"/>
      <c r="E6156" s="47"/>
    </row>
    <row r="6157" spans="4:5" ht="15" x14ac:dyDescent="0.25">
      <c r="D6157" s="47"/>
      <c r="E6157" s="47"/>
    </row>
    <row r="6158" spans="4:5" ht="15" x14ac:dyDescent="0.25">
      <c r="D6158" s="47"/>
      <c r="E6158" s="47"/>
    </row>
    <row r="6159" spans="4:5" ht="15" x14ac:dyDescent="0.25">
      <c r="D6159" s="47"/>
      <c r="E6159" s="47"/>
    </row>
    <row r="6160" spans="4:5" ht="15" x14ac:dyDescent="0.25">
      <c r="D6160" s="47"/>
      <c r="E6160" s="47"/>
    </row>
    <row r="6161" spans="4:5" ht="15" x14ac:dyDescent="0.25">
      <c r="D6161" s="47"/>
      <c r="E6161" s="47"/>
    </row>
    <row r="6162" spans="4:5" ht="15" x14ac:dyDescent="0.25">
      <c r="D6162" s="47"/>
      <c r="E6162" s="47"/>
    </row>
    <row r="6163" spans="4:5" ht="15" x14ac:dyDescent="0.25">
      <c r="D6163" s="47"/>
      <c r="E6163" s="47"/>
    </row>
    <row r="6164" spans="4:5" ht="15" x14ac:dyDescent="0.25">
      <c r="D6164" s="47"/>
      <c r="E6164" s="47"/>
    </row>
    <row r="6165" spans="4:5" ht="15" x14ac:dyDescent="0.25">
      <c r="D6165" s="47"/>
      <c r="E6165" s="47"/>
    </row>
    <row r="6166" spans="4:5" ht="15" x14ac:dyDescent="0.25">
      <c r="D6166" s="47"/>
      <c r="E6166" s="47"/>
    </row>
    <row r="6167" spans="4:5" ht="15" x14ac:dyDescent="0.25">
      <c r="D6167" s="47"/>
      <c r="E6167" s="47"/>
    </row>
    <row r="6168" spans="4:5" ht="15" x14ac:dyDescent="0.25">
      <c r="D6168" s="47"/>
      <c r="E6168" s="47"/>
    </row>
    <row r="6169" spans="4:5" ht="15" x14ac:dyDescent="0.25">
      <c r="D6169" s="47"/>
      <c r="E6169" s="47"/>
    </row>
    <row r="6170" spans="4:5" ht="15" x14ac:dyDescent="0.25">
      <c r="D6170" s="47"/>
      <c r="E6170" s="47"/>
    </row>
    <row r="6171" spans="4:5" ht="15" x14ac:dyDescent="0.25">
      <c r="D6171" s="47"/>
      <c r="E6171" s="47"/>
    </row>
    <row r="6172" spans="4:5" ht="15" x14ac:dyDescent="0.25">
      <c r="D6172" s="47"/>
      <c r="E6172" s="47"/>
    </row>
    <row r="6173" spans="4:5" ht="15" x14ac:dyDescent="0.25">
      <c r="D6173" s="47"/>
      <c r="E6173" s="47"/>
    </row>
    <row r="6174" spans="4:5" ht="15" x14ac:dyDescent="0.25">
      <c r="D6174" s="47"/>
      <c r="E6174" s="47"/>
    </row>
    <row r="6175" spans="4:5" ht="15" x14ac:dyDescent="0.25">
      <c r="D6175" s="47"/>
      <c r="E6175" s="47"/>
    </row>
    <row r="6176" spans="4:5" ht="15" x14ac:dyDescent="0.25">
      <c r="D6176" s="47"/>
      <c r="E6176" s="47"/>
    </row>
    <row r="6177" spans="4:5" ht="15" x14ac:dyDescent="0.25">
      <c r="D6177" s="47"/>
      <c r="E6177" s="47"/>
    </row>
    <row r="6178" spans="4:5" ht="15" x14ac:dyDescent="0.25">
      <c r="D6178" s="47"/>
      <c r="E6178" s="47"/>
    </row>
    <row r="6179" spans="4:5" ht="15" x14ac:dyDescent="0.25">
      <c r="D6179" s="47"/>
      <c r="E6179" s="47"/>
    </row>
    <row r="6180" spans="4:5" ht="15" x14ac:dyDescent="0.25">
      <c r="D6180" s="47"/>
      <c r="E6180" s="47"/>
    </row>
    <row r="6181" spans="4:5" ht="15" x14ac:dyDescent="0.25">
      <c r="D6181" s="47"/>
      <c r="E6181" s="47"/>
    </row>
    <row r="6182" spans="4:5" ht="15" x14ac:dyDescent="0.25">
      <c r="D6182" s="47"/>
      <c r="E6182" s="47"/>
    </row>
    <row r="6183" spans="4:5" ht="15" x14ac:dyDescent="0.25">
      <c r="D6183" s="47"/>
      <c r="E6183" s="47"/>
    </row>
    <row r="6184" spans="4:5" ht="15" x14ac:dyDescent="0.25">
      <c r="D6184" s="47"/>
      <c r="E6184" s="47"/>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sheetPr codeName="Sheet4"/>
  <dimension ref="E4:T738"/>
  <sheetViews>
    <sheetView topLeftCell="T10" workbookViewId="0">
      <selection activeCell="Y11" sqref="Y11"/>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37</v>
      </c>
      <c r="G8" s="44" t="s">
        <v>28</v>
      </c>
      <c r="H8" s="44" t="s">
        <v>39</v>
      </c>
      <c r="I8" s="45"/>
      <c r="J8" s="44" t="s">
        <v>37</v>
      </c>
      <c r="K8" s="44" t="s">
        <v>28</v>
      </c>
      <c r="L8" s="44" t="s">
        <v>40</v>
      </c>
      <c r="M8" s="45"/>
      <c r="N8" s="44" t="s">
        <v>37</v>
      </c>
      <c r="O8" s="44" t="s">
        <v>28</v>
      </c>
      <c r="P8" s="44" t="s">
        <v>17</v>
      </c>
      <c r="Q8" s="45"/>
      <c r="R8" s="44" t="s">
        <v>37</v>
      </c>
      <c r="S8" s="44" t="s">
        <v>28</v>
      </c>
      <c r="T8" s="44" t="s">
        <v>7</v>
      </c>
    </row>
    <row r="9" spans="5:20" x14ac:dyDescent="0.25">
      <c r="F9" s="44" t="s">
        <v>33</v>
      </c>
      <c r="G9" s="44" t="s">
        <v>9</v>
      </c>
      <c r="H9" s="44" t="s">
        <v>34</v>
      </c>
      <c r="I9" s="45"/>
      <c r="J9" s="44" t="s">
        <v>33</v>
      </c>
      <c r="K9" s="44" t="s">
        <v>9</v>
      </c>
      <c r="L9" s="44" t="s">
        <v>34</v>
      </c>
      <c r="M9" s="45"/>
      <c r="N9" s="44" t="s">
        <v>33</v>
      </c>
      <c r="O9" s="44" t="s">
        <v>9</v>
      </c>
      <c r="P9" s="44" t="s">
        <v>34</v>
      </c>
      <c r="Q9" s="45"/>
      <c r="R9" s="44" t="s">
        <v>33</v>
      </c>
      <c r="S9" s="44" t="s">
        <v>9</v>
      </c>
      <c r="T9" s="44" t="s">
        <v>34</v>
      </c>
    </row>
    <row r="10" spans="5:20" x14ac:dyDescent="0.25">
      <c r="F10" s="44" t="s">
        <v>35</v>
      </c>
      <c r="G10" s="44" t="s">
        <v>28</v>
      </c>
      <c r="H10" s="44" t="s">
        <v>28</v>
      </c>
      <c r="I10" s="45"/>
      <c r="J10" s="44" t="s">
        <v>35</v>
      </c>
      <c r="K10" s="44" t="s">
        <v>28</v>
      </c>
      <c r="L10" s="44" t="s">
        <v>28</v>
      </c>
      <c r="M10" s="45"/>
      <c r="N10" s="44" t="s">
        <v>35</v>
      </c>
      <c r="O10" s="44" t="s">
        <v>28</v>
      </c>
      <c r="P10" s="44" t="s">
        <v>28</v>
      </c>
      <c r="Q10" s="45"/>
      <c r="R10" s="44" t="s">
        <v>35</v>
      </c>
      <c r="S10" s="44" t="s">
        <v>28</v>
      </c>
      <c r="T10" s="44" t="s">
        <v>28</v>
      </c>
    </row>
    <row r="11" spans="5:20" x14ac:dyDescent="0.25">
      <c r="F11" s="27">
        <f>+Plot_2019!Z16</f>
        <v>1</v>
      </c>
      <c r="G11" s="27">
        <f>+Plot_2019!AA16</f>
        <v>0.91743119266055051</v>
      </c>
      <c r="H11" s="27">
        <f>+Plot_2019!AB16</f>
        <v>16.843889236450195</v>
      </c>
      <c r="I11" s="38"/>
      <c r="J11" s="27">
        <f>+Plot_2019!AG16</f>
        <v>1</v>
      </c>
      <c r="K11" s="27">
        <f>+Plot_2019!AH16</f>
        <v>1.2987012987012987</v>
      </c>
      <c r="L11" s="27">
        <f>+Plot_2019!AI16</f>
        <v>17.818887710571289</v>
      </c>
      <c r="N11" s="27">
        <f>+Plot_2019!AN16</f>
        <v>1</v>
      </c>
      <c r="O11" s="27">
        <f>+Plot_2019!AO16</f>
        <v>1.0752688172043012</v>
      </c>
      <c r="P11" s="27">
        <f>+Plot_2019!AP16</f>
        <v>17.818887710571289</v>
      </c>
      <c r="R11" s="27">
        <f>+Plot_2019!AU16</f>
        <v>1</v>
      </c>
      <c r="S11" s="27">
        <f>+Plot_2019!AV16</f>
        <v>0.54054054054054057</v>
      </c>
      <c r="T11" s="27">
        <f>+Plot_2019!AW16</f>
        <v>17.818887710571289</v>
      </c>
    </row>
    <row r="12" spans="5:20" x14ac:dyDescent="0.25">
      <c r="F12" s="27">
        <f>+Plot_2019!Z17</f>
        <v>2</v>
      </c>
      <c r="G12" s="27">
        <f>+Plot_2019!AA17</f>
        <v>1.834862385321101</v>
      </c>
      <c r="H12" s="27">
        <f>+Plot_2019!AB17</f>
        <v>15.938888549804688</v>
      </c>
      <c r="I12" s="38"/>
      <c r="J12" s="27">
        <f>+Plot_2019!AG17</f>
        <v>2</v>
      </c>
      <c r="K12" s="27">
        <f>+Plot_2019!AH17</f>
        <v>2.5974025974025974</v>
      </c>
      <c r="L12" s="27">
        <f>+Plot_2019!AI17</f>
        <v>17.533889770507813</v>
      </c>
      <c r="N12" s="27">
        <f>+Plot_2019!AN17</f>
        <v>2</v>
      </c>
      <c r="O12" s="27">
        <f>+Plot_2019!AO17</f>
        <v>2.1505376344086025</v>
      </c>
      <c r="P12" s="27">
        <f>+Plot_2019!AP17</f>
        <v>17.533889770507813</v>
      </c>
      <c r="R12" s="27">
        <f>+Plot_2019!AU17</f>
        <v>2</v>
      </c>
      <c r="S12" s="27">
        <f>+Plot_2019!AV17</f>
        <v>1.0810810810810811</v>
      </c>
      <c r="T12" s="27">
        <f>+Plot_2019!AW17</f>
        <v>17.533889770507813</v>
      </c>
    </row>
    <row r="13" spans="5:20" x14ac:dyDescent="0.25">
      <c r="F13" s="27">
        <f>+Plot_2019!Z18</f>
        <v>3</v>
      </c>
      <c r="G13" s="27">
        <f>+Plot_2019!AA18</f>
        <v>2.7522935779816518</v>
      </c>
      <c r="H13" s="27">
        <f>+Plot_2019!AB18</f>
        <v>15.938888549804688</v>
      </c>
      <c r="I13" s="38"/>
      <c r="J13" s="27">
        <f>+Plot_2019!AG18</f>
        <v>3</v>
      </c>
      <c r="K13" s="27">
        <f>+Plot_2019!AH18</f>
        <v>3.8961038961038961</v>
      </c>
      <c r="L13" s="27">
        <f>+Plot_2019!AI18</f>
        <v>17.152778625488281</v>
      </c>
      <c r="N13" s="27">
        <f>+Plot_2019!AN18</f>
        <v>3</v>
      </c>
      <c r="O13" s="27">
        <f>+Plot_2019!AO18</f>
        <v>3.225806451612903</v>
      </c>
      <c r="P13" s="27">
        <f>+Plot_2019!AP18</f>
        <v>17.152778625488281</v>
      </c>
      <c r="R13" s="27">
        <f>+Plot_2019!AU18</f>
        <v>3</v>
      </c>
      <c r="S13" s="27">
        <f>+Plot_2019!AV18</f>
        <v>1.6216216216216217</v>
      </c>
      <c r="T13" s="27">
        <f>+Plot_2019!AW18</f>
        <v>17.152778625488281</v>
      </c>
    </row>
    <row r="14" spans="5:20" x14ac:dyDescent="0.25">
      <c r="E14" s="33"/>
      <c r="F14" s="27">
        <f>+Plot_2019!Z19</f>
        <v>4</v>
      </c>
      <c r="G14" s="27">
        <f>+Plot_2019!AA19</f>
        <v>3.669724770642202</v>
      </c>
      <c r="H14" s="27">
        <f>+Plot_2019!AB19</f>
        <v>15.67611026763916</v>
      </c>
      <c r="I14" s="38"/>
      <c r="J14" s="27">
        <f>+Plot_2019!AG19</f>
        <v>4</v>
      </c>
      <c r="K14" s="27">
        <f>+Plot_2019!AH19</f>
        <v>5.1948051948051948</v>
      </c>
      <c r="L14" s="27">
        <f>+Plot_2019!AI19</f>
        <v>16.892221450805664</v>
      </c>
      <c r="N14" s="27">
        <f>+Plot_2019!AN19</f>
        <v>4</v>
      </c>
      <c r="O14" s="27">
        <f>+Plot_2019!AO19</f>
        <v>4.3010752688172049</v>
      </c>
      <c r="P14" s="27">
        <f>+Plot_2019!AP19</f>
        <v>16.892221450805664</v>
      </c>
      <c r="R14" s="27">
        <f>+Plot_2019!AU19</f>
        <v>4</v>
      </c>
      <c r="S14" s="27">
        <f>+Plot_2019!AV19</f>
        <v>2.1621621621621623</v>
      </c>
      <c r="T14" s="27">
        <f>+Plot_2019!AW19</f>
        <v>16.892221450805664</v>
      </c>
    </row>
    <row r="15" spans="5:20" x14ac:dyDescent="0.25">
      <c r="E15" s="33"/>
      <c r="F15" s="27">
        <f>+Plot_2019!Z20</f>
        <v>5</v>
      </c>
      <c r="G15" s="27">
        <f>+Plot_2019!AA20</f>
        <v>4.5871559633027523</v>
      </c>
      <c r="H15" s="27">
        <f>+Plot_2019!AB20</f>
        <v>15.532777786254883</v>
      </c>
      <c r="I15" s="38"/>
      <c r="J15" s="27">
        <f>+Plot_2019!AG20</f>
        <v>5</v>
      </c>
      <c r="K15" s="27">
        <f>+Plot_2019!AH20</f>
        <v>6.4935064935064926</v>
      </c>
      <c r="L15" s="27">
        <f>+Plot_2019!AI20</f>
        <v>16.177221298217773</v>
      </c>
      <c r="N15" s="27">
        <f>+Plot_2019!AN20</f>
        <v>5</v>
      </c>
      <c r="O15" s="27">
        <f>+Plot_2019!AO20</f>
        <v>5.376344086021505</v>
      </c>
      <c r="P15" s="27">
        <f>+Plot_2019!AP20</f>
        <v>16.843889236450195</v>
      </c>
      <c r="R15" s="27">
        <f>+Plot_2019!AU20</f>
        <v>5</v>
      </c>
      <c r="S15" s="27">
        <f>+Plot_2019!AV20</f>
        <v>2.7027027027027026</v>
      </c>
      <c r="T15" s="27">
        <f>+Plot_2019!AW20</f>
        <v>16.843889236450195</v>
      </c>
    </row>
    <row r="16" spans="5:20" x14ac:dyDescent="0.25">
      <c r="E16" s="33"/>
      <c r="F16" s="27">
        <f>+Plot_2019!Z21</f>
        <v>6</v>
      </c>
      <c r="G16" s="27">
        <f>+Plot_2019!AA21</f>
        <v>5.5045871559633035</v>
      </c>
      <c r="H16" s="27">
        <f>+Plot_2019!AB21</f>
        <v>15.437776565551758</v>
      </c>
      <c r="I16" s="38"/>
      <c r="J16" s="27">
        <f>+Plot_2019!AG21</f>
        <v>6</v>
      </c>
      <c r="K16" s="27">
        <f>+Plot_2019!AH21</f>
        <v>7.7922077922077921</v>
      </c>
      <c r="L16" s="27">
        <f>+Plot_2019!AI21</f>
        <v>15.986111640930176</v>
      </c>
      <c r="N16" s="27">
        <f>+Plot_2019!AN21</f>
        <v>6</v>
      </c>
      <c r="O16" s="27">
        <f>+Plot_2019!AO21</f>
        <v>6.4516129032258061</v>
      </c>
      <c r="P16" s="27">
        <f>+Plot_2019!AP21</f>
        <v>16.177221298217773</v>
      </c>
      <c r="R16" s="27">
        <f>+Plot_2019!AU21</f>
        <v>6</v>
      </c>
      <c r="S16" s="27">
        <f>+Plot_2019!AV21</f>
        <v>3.2432432432432434</v>
      </c>
      <c r="T16" s="27">
        <f>+Plot_2019!AW21</f>
        <v>16.177221298217773</v>
      </c>
    </row>
    <row r="17" spans="5:20" x14ac:dyDescent="0.25">
      <c r="E17" s="34"/>
      <c r="F17" s="27">
        <f>+Plot_2019!Z22</f>
        <v>7</v>
      </c>
      <c r="G17" s="27">
        <f>+Plot_2019!AA22</f>
        <v>6.4220183486238538</v>
      </c>
      <c r="H17" s="27">
        <f>+Plot_2019!AB22</f>
        <v>15.342223167419434</v>
      </c>
      <c r="I17" s="38"/>
      <c r="J17" s="27">
        <f>+Plot_2019!AG22</f>
        <v>7</v>
      </c>
      <c r="K17" s="27">
        <f>+Plot_2019!AH22</f>
        <v>9.0909090909090917</v>
      </c>
      <c r="L17" s="27">
        <f>+Plot_2019!AI22</f>
        <v>15.842777252197266</v>
      </c>
      <c r="N17" s="27">
        <f>+Plot_2019!AN22</f>
        <v>7</v>
      </c>
      <c r="O17" s="27">
        <f>+Plot_2019!AO22</f>
        <v>7.5268817204301079</v>
      </c>
      <c r="P17" s="27">
        <f>+Plot_2019!AP22</f>
        <v>15.986111640930176</v>
      </c>
      <c r="R17" s="27">
        <f>+Plot_2019!AU22</f>
        <v>7</v>
      </c>
      <c r="S17" s="27">
        <f>+Plot_2019!AV22</f>
        <v>3.7837837837837842</v>
      </c>
      <c r="T17" s="27">
        <f>+Plot_2019!AW22</f>
        <v>15.986111640930176</v>
      </c>
    </row>
    <row r="18" spans="5:20" x14ac:dyDescent="0.25">
      <c r="E18" s="34"/>
      <c r="F18" s="27">
        <f>+Plot_2019!Z23</f>
        <v>8</v>
      </c>
      <c r="G18" s="27">
        <f>+Plot_2019!AA23</f>
        <v>7.3394495412844041</v>
      </c>
      <c r="H18" s="27">
        <f>+Plot_2019!AB23</f>
        <v>15.2227783203125</v>
      </c>
      <c r="I18" s="38"/>
      <c r="J18" s="27">
        <f>+Plot_2019!AG23</f>
        <v>8</v>
      </c>
      <c r="K18" s="27">
        <f>+Plot_2019!AH23</f>
        <v>10.38961038961039</v>
      </c>
      <c r="L18" s="27">
        <f>+Plot_2019!AI23</f>
        <v>15.723889350891113</v>
      </c>
      <c r="N18" s="27">
        <f>+Plot_2019!AN23</f>
        <v>8</v>
      </c>
      <c r="O18" s="27">
        <f>+Plot_2019!AO23</f>
        <v>8.6021505376344098</v>
      </c>
      <c r="P18" s="27">
        <f>+Plot_2019!AP23</f>
        <v>15.938888549804688</v>
      </c>
      <c r="R18" s="27">
        <f>+Plot_2019!AU23</f>
        <v>8</v>
      </c>
      <c r="S18" s="27">
        <f>+Plot_2019!AV23</f>
        <v>4.3243243243243246</v>
      </c>
      <c r="T18" s="27">
        <f>+Plot_2019!AW23</f>
        <v>15.938888549804688</v>
      </c>
    </row>
    <row r="19" spans="5:20" x14ac:dyDescent="0.25">
      <c r="E19" s="34"/>
      <c r="F19" s="27">
        <f>+Plot_2019!Z24</f>
        <v>9</v>
      </c>
      <c r="G19" s="27">
        <f>+Plot_2019!AA24</f>
        <v>8.2568807339449553</v>
      </c>
      <c r="H19" s="27">
        <f>+Plot_2019!AB24</f>
        <v>15.2227783203125</v>
      </c>
      <c r="I19" s="38"/>
      <c r="J19" s="27">
        <f>+Plot_2019!AG24</f>
        <v>9</v>
      </c>
      <c r="K19" s="27">
        <f>+Plot_2019!AH24</f>
        <v>11.688311688311687</v>
      </c>
      <c r="L19" s="27">
        <f>+Plot_2019!AI24</f>
        <v>15.605000495910645</v>
      </c>
      <c r="N19" s="27">
        <f>+Plot_2019!AN24</f>
        <v>9</v>
      </c>
      <c r="O19" s="27">
        <f>+Plot_2019!AO24</f>
        <v>9.67741935483871</v>
      </c>
      <c r="P19" s="27">
        <f>+Plot_2019!AP24</f>
        <v>15.938888549804688</v>
      </c>
      <c r="R19" s="27">
        <f>+Plot_2019!AU24</f>
        <v>9</v>
      </c>
      <c r="S19" s="27">
        <f>+Plot_2019!AV24</f>
        <v>4.8648648648648649</v>
      </c>
      <c r="T19" s="27">
        <f>+Plot_2019!AW24</f>
        <v>15.938888549804688</v>
      </c>
    </row>
    <row r="20" spans="5:20" x14ac:dyDescent="0.25">
      <c r="E20" s="34"/>
      <c r="F20" s="27">
        <f>+Plot_2019!Z25</f>
        <v>10</v>
      </c>
      <c r="G20" s="27">
        <f>+Plot_2019!AA25</f>
        <v>9.1743119266055047</v>
      </c>
      <c r="H20" s="27">
        <f>+Plot_2019!AB25</f>
        <v>15.078887939453125</v>
      </c>
      <c r="I20" s="38"/>
      <c r="J20" s="27">
        <f>+Plot_2019!AG25</f>
        <v>10</v>
      </c>
      <c r="K20" s="27">
        <f>+Plot_2019!AH25</f>
        <v>12.987012987012985</v>
      </c>
      <c r="L20" s="27">
        <f>+Plot_2019!AI25</f>
        <v>15.508889198303223</v>
      </c>
      <c r="N20" s="27">
        <f>+Plot_2019!AN25</f>
        <v>10</v>
      </c>
      <c r="O20" s="27">
        <f>+Plot_2019!AO25</f>
        <v>10.75268817204301</v>
      </c>
      <c r="P20" s="27">
        <f>+Plot_2019!AP25</f>
        <v>15.842777252197266</v>
      </c>
      <c r="R20" s="27">
        <f>+Plot_2019!AU25</f>
        <v>10</v>
      </c>
      <c r="S20" s="27">
        <f>+Plot_2019!AV25</f>
        <v>5.4054054054054053</v>
      </c>
      <c r="T20" s="27">
        <f>+Plot_2019!AW25</f>
        <v>15.842777252197266</v>
      </c>
    </row>
    <row r="21" spans="5:20" x14ac:dyDescent="0.25">
      <c r="E21" s="34"/>
      <c r="F21" s="27">
        <f>+Plot_2019!Z26</f>
        <v>11</v>
      </c>
      <c r="G21" s="27">
        <f>+Plot_2019!AA26</f>
        <v>10.091743119266056</v>
      </c>
      <c r="H21" s="27">
        <f>+Plot_2019!AB26</f>
        <v>14.64888858795166</v>
      </c>
      <c r="I21" s="38"/>
      <c r="J21" s="27">
        <f>+Plot_2019!AG26</f>
        <v>11</v>
      </c>
      <c r="K21" s="27">
        <f>+Plot_2019!AH26</f>
        <v>14.285714285714285</v>
      </c>
      <c r="L21" s="27">
        <f>+Plot_2019!AI26</f>
        <v>15.413887977600098</v>
      </c>
      <c r="N21" s="27">
        <f>+Plot_2019!AN26</f>
        <v>11</v>
      </c>
      <c r="O21" s="27">
        <f>+Plot_2019!AO26</f>
        <v>11.827956989247312</v>
      </c>
      <c r="P21" s="27">
        <f>+Plot_2019!AP26</f>
        <v>15.723889350891113</v>
      </c>
      <c r="R21" s="27">
        <f>+Plot_2019!AU26</f>
        <v>11</v>
      </c>
      <c r="S21" s="27">
        <f>+Plot_2019!AV26</f>
        <v>5.9459459459459465</v>
      </c>
      <c r="T21" s="27">
        <f>+Plot_2019!AW26</f>
        <v>15.723889350891113</v>
      </c>
    </row>
    <row r="22" spans="5:20" x14ac:dyDescent="0.25">
      <c r="E22" s="34"/>
      <c r="F22" s="27">
        <f>+Plot_2019!Z27</f>
        <v>12</v>
      </c>
      <c r="G22" s="27">
        <f>+Plot_2019!AA27</f>
        <v>11.009174311926607</v>
      </c>
      <c r="H22" s="27">
        <f>+Plot_2019!AB27</f>
        <v>14.64888858795166</v>
      </c>
      <c r="I22" s="38"/>
      <c r="J22" s="27">
        <f>+Plot_2019!AG27</f>
        <v>12</v>
      </c>
      <c r="K22" s="27">
        <f>+Plot_2019!AH27</f>
        <v>15.584415584415584</v>
      </c>
      <c r="L22" s="27">
        <f>+Plot_2019!AI27</f>
        <v>15.413887977600098</v>
      </c>
      <c r="N22" s="27">
        <f>+Plot_2019!AN27</f>
        <v>12</v>
      </c>
      <c r="O22" s="27">
        <f>+Plot_2019!AO27</f>
        <v>12.903225806451612</v>
      </c>
      <c r="P22" s="27">
        <f>+Plot_2019!AP27</f>
        <v>15.67611026763916</v>
      </c>
      <c r="R22" s="27">
        <f>+Plot_2019!AU27</f>
        <v>12</v>
      </c>
      <c r="S22" s="27">
        <f>+Plot_2019!AV27</f>
        <v>6.4864864864864868</v>
      </c>
      <c r="T22" s="27">
        <f>+Plot_2019!AW27</f>
        <v>15.67611026763916</v>
      </c>
    </row>
    <row r="23" spans="5:20" x14ac:dyDescent="0.25">
      <c r="E23" s="34"/>
      <c r="F23" s="27">
        <f>+Plot_2019!Z28</f>
        <v>13</v>
      </c>
      <c r="G23" s="27">
        <f>+Plot_2019!AA28</f>
        <v>11.926605504587156</v>
      </c>
      <c r="H23" s="27">
        <f>+Plot_2019!AB28</f>
        <v>14.552777290344238</v>
      </c>
      <c r="I23" s="38"/>
      <c r="J23" s="27">
        <f>+Plot_2019!AG28</f>
        <v>13</v>
      </c>
      <c r="K23" s="27">
        <f>+Plot_2019!AH28</f>
        <v>16.883116883116884</v>
      </c>
      <c r="L23" s="27">
        <f>+Plot_2019!AI28</f>
        <v>15.293888092041016</v>
      </c>
      <c r="N23" s="27">
        <f>+Plot_2019!AN28</f>
        <v>13</v>
      </c>
      <c r="O23" s="27">
        <f>+Plot_2019!AO28</f>
        <v>13.978494623655912</v>
      </c>
      <c r="P23" s="27">
        <f>+Plot_2019!AP28</f>
        <v>15.605000495910645</v>
      </c>
      <c r="R23" s="27">
        <f>+Plot_2019!AU28</f>
        <v>13</v>
      </c>
      <c r="S23" s="27">
        <f>+Plot_2019!AV28</f>
        <v>7.0270270270270272</v>
      </c>
      <c r="T23" s="27">
        <f>+Plot_2019!AW28</f>
        <v>15.605000495910645</v>
      </c>
    </row>
    <row r="24" spans="5:20" x14ac:dyDescent="0.25">
      <c r="E24" s="34"/>
      <c r="F24" s="27">
        <f>+Plot_2019!Z29</f>
        <v>14</v>
      </c>
      <c r="G24" s="27">
        <f>+Plot_2019!AA29</f>
        <v>12.844036697247708</v>
      </c>
      <c r="H24" s="27">
        <f>+Plot_2019!AB29</f>
        <v>14.528888702392578</v>
      </c>
      <c r="I24" s="38"/>
      <c r="J24" s="27">
        <f>+Plot_2019!AG29</f>
        <v>14</v>
      </c>
      <c r="K24" s="27">
        <f>+Plot_2019!AH29</f>
        <v>18.181818181818183</v>
      </c>
      <c r="L24" s="27">
        <f>+Plot_2019!AI29</f>
        <v>15.174999237060547</v>
      </c>
      <c r="N24" s="27">
        <f>+Plot_2019!AN29</f>
        <v>14</v>
      </c>
      <c r="O24" s="27">
        <f>+Plot_2019!AO29</f>
        <v>15.053763440860216</v>
      </c>
      <c r="P24" s="27">
        <f>+Plot_2019!AP29</f>
        <v>15.508889198303223</v>
      </c>
      <c r="R24" s="27">
        <f>+Plot_2019!AU29</f>
        <v>14</v>
      </c>
      <c r="S24" s="27">
        <f>+Plot_2019!AV29</f>
        <v>7.5675675675675684</v>
      </c>
      <c r="T24" s="27">
        <f>+Plot_2019!AW29</f>
        <v>15.532777786254883</v>
      </c>
    </row>
    <row r="25" spans="5:20" x14ac:dyDescent="0.25">
      <c r="E25" s="34"/>
      <c r="F25" s="27">
        <f>+Plot_2019!Z30</f>
        <v>15</v>
      </c>
      <c r="G25" s="27">
        <f>+Plot_2019!AA30</f>
        <v>13.761467889908257</v>
      </c>
      <c r="H25" s="27">
        <f>+Plot_2019!AB30</f>
        <v>14.337222099304199</v>
      </c>
      <c r="I25" s="38"/>
      <c r="J25" s="27">
        <f>+Plot_2019!AG30</f>
        <v>15</v>
      </c>
      <c r="K25" s="27">
        <f>+Plot_2019!AH30</f>
        <v>19.480519480519483</v>
      </c>
      <c r="L25" s="27">
        <f>+Plot_2019!AI30</f>
        <v>15.151110649108887</v>
      </c>
      <c r="N25" s="27">
        <f>+Plot_2019!AN30</f>
        <v>15</v>
      </c>
      <c r="O25" s="27">
        <f>+Plot_2019!AO30</f>
        <v>16.129032258064516</v>
      </c>
      <c r="P25" s="27">
        <f>+Plot_2019!AP30</f>
        <v>15.437776565551758</v>
      </c>
      <c r="R25" s="27">
        <f>+Plot_2019!AU30</f>
        <v>15</v>
      </c>
      <c r="S25" s="27">
        <f>+Plot_2019!AV30</f>
        <v>8.1081081081081088</v>
      </c>
      <c r="T25" s="27">
        <f>+Plot_2019!AW30</f>
        <v>15.508889198303223</v>
      </c>
    </row>
    <row r="26" spans="5:20" x14ac:dyDescent="0.25">
      <c r="E26" s="34"/>
      <c r="F26" s="27">
        <f>+Plot_2019!Z31</f>
        <v>16</v>
      </c>
      <c r="G26" s="27">
        <f>+Plot_2019!AA31</f>
        <v>14.678899082568808</v>
      </c>
      <c r="H26" s="27">
        <f>+Plot_2019!AB31</f>
        <v>14.266111373901367</v>
      </c>
      <c r="I26" s="38"/>
      <c r="J26" s="27">
        <f>+Plot_2019!AG31</f>
        <v>16</v>
      </c>
      <c r="K26" s="27">
        <f>+Plot_2019!AH31</f>
        <v>20.779220779220779</v>
      </c>
      <c r="L26" s="27">
        <f>+Plot_2019!AI31</f>
        <v>15.102778434753418</v>
      </c>
      <c r="N26" s="27">
        <f>+Plot_2019!AN31</f>
        <v>16</v>
      </c>
      <c r="O26" s="27">
        <f>+Plot_2019!AO31</f>
        <v>17.20430107526882</v>
      </c>
      <c r="P26" s="27">
        <f>+Plot_2019!AP31</f>
        <v>15.413887977600098</v>
      </c>
      <c r="R26" s="27">
        <f>+Plot_2019!AU31</f>
        <v>16</v>
      </c>
      <c r="S26" s="27">
        <f>+Plot_2019!AV31</f>
        <v>8.6486486486486491</v>
      </c>
      <c r="T26" s="27">
        <f>+Plot_2019!AW31</f>
        <v>15.437776565551758</v>
      </c>
    </row>
    <row r="27" spans="5:20" x14ac:dyDescent="0.25">
      <c r="E27" s="34"/>
      <c r="F27" s="27">
        <f>+Plot_2019!Z32</f>
        <v>17</v>
      </c>
      <c r="G27" s="27">
        <f>+Plot_2019!AA32</f>
        <v>15.596330275229359</v>
      </c>
      <c r="H27" s="27">
        <f>+Plot_2019!AB32</f>
        <v>14.266111373901367</v>
      </c>
      <c r="I27" s="38"/>
      <c r="J27" s="27">
        <f>+Plot_2019!AG32</f>
        <v>17</v>
      </c>
      <c r="K27" s="27">
        <f>+Plot_2019!AH32</f>
        <v>22.077922077922079</v>
      </c>
      <c r="L27" s="27">
        <f>+Plot_2019!AI32</f>
        <v>15.078887939453125</v>
      </c>
      <c r="N27" s="27">
        <f>+Plot_2019!AN32</f>
        <v>17</v>
      </c>
      <c r="O27" s="27">
        <f>+Plot_2019!AO32</f>
        <v>18.27956989247312</v>
      </c>
      <c r="P27" s="27">
        <f>+Plot_2019!AP32</f>
        <v>15.413887977600098</v>
      </c>
      <c r="R27" s="27">
        <f>+Plot_2019!AU32</f>
        <v>17</v>
      </c>
      <c r="S27" s="27">
        <f>+Plot_2019!AV32</f>
        <v>9.1891891891891895</v>
      </c>
      <c r="T27" s="27">
        <f>+Plot_2019!AW32</f>
        <v>15.413887977600098</v>
      </c>
    </row>
    <row r="28" spans="5:20" x14ac:dyDescent="0.25">
      <c r="E28" s="34"/>
      <c r="F28" s="27">
        <f>+Plot_2019!Z33</f>
        <v>18</v>
      </c>
      <c r="G28" s="27">
        <f>+Plot_2019!AA33</f>
        <v>16.513761467889911</v>
      </c>
      <c r="H28" s="27">
        <f>+Plot_2019!AB33</f>
        <v>14.122220993041992</v>
      </c>
      <c r="I28" s="38"/>
      <c r="J28" s="27">
        <f>+Plot_2019!AG33</f>
        <v>18</v>
      </c>
      <c r="K28" s="27">
        <f>+Plot_2019!AH33</f>
        <v>23.376623376623375</v>
      </c>
      <c r="L28" s="27">
        <f>+Plot_2019!AI33</f>
        <v>15.031110763549805</v>
      </c>
      <c r="N28" s="27">
        <f>+Plot_2019!AN33</f>
        <v>18</v>
      </c>
      <c r="O28" s="27">
        <f>+Plot_2019!AO33</f>
        <v>19.35483870967742</v>
      </c>
      <c r="P28" s="27">
        <f>+Plot_2019!AP33</f>
        <v>15.342223167419434</v>
      </c>
      <c r="R28" s="27">
        <f>+Plot_2019!AU33</f>
        <v>18</v>
      </c>
      <c r="S28" s="27">
        <f>+Plot_2019!AV33</f>
        <v>9.7297297297297298</v>
      </c>
      <c r="T28" s="27">
        <f>+Plot_2019!AW33</f>
        <v>15.413887977600098</v>
      </c>
    </row>
    <row r="29" spans="5:20" x14ac:dyDescent="0.25">
      <c r="E29" s="34"/>
      <c r="F29" s="27">
        <f>+Plot_2019!Z34</f>
        <v>19</v>
      </c>
      <c r="G29" s="27">
        <f>+Plot_2019!AA34</f>
        <v>17.431192660550458</v>
      </c>
      <c r="H29" s="27">
        <f>+Plot_2019!AB34</f>
        <v>14.050000190734863</v>
      </c>
      <c r="I29" s="38"/>
      <c r="J29" s="27">
        <f>+Plot_2019!AG34</f>
        <v>19</v>
      </c>
      <c r="K29" s="27">
        <f>+Plot_2019!AH34</f>
        <v>24.675324675324674</v>
      </c>
      <c r="L29" s="27">
        <f>+Plot_2019!AI34</f>
        <v>14.960000991821289</v>
      </c>
      <c r="N29" s="27">
        <f>+Plot_2019!AN34</f>
        <v>19</v>
      </c>
      <c r="O29" s="27">
        <f>+Plot_2019!AO34</f>
        <v>20.43010752688172</v>
      </c>
      <c r="P29" s="27">
        <f>+Plot_2019!AP34</f>
        <v>15.293888092041016</v>
      </c>
      <c r="R29" s="27">
        <f>+Plot_2019!AU34</f>
        <v>19</v>
      </c>
      <c r="S29" s="27">
        <f>+Plot_2019!AV34</f>
        <v>10.27027027027027</v>
      </c>
      <c r="T29" s="27">
        <f>+Plot_2019!AW34</f>
        <v>15.342223167419434</v>
      </c>
    </row>
    <row r="30" spans="5:20" x14ac:dyDescent="0.25">
      <c r="E30" s="34"/>
      <c r="F30" s="27">
        <f>+Plot_2019!Z35</f>
        <v>20</v>
      </c>
      <c r="G30" s="27">
        <f>+Plot_2019!AA35</f>
        <v>18.348623853211009</v>
      </c>
      <c r="H30" s="27">
        <f>+Plot_2019!AB35</f>
        <v>13.977777481079102</v>
      </c>
      <c r="I30" s="38"/>
      <c r="J30" s="27">
        <f>+Plot_2019!AG35</f>
        <v>20</v>
      </c>
      <c r="K30" s="27">
        <f>+Plot_2019!AH35</f>
        <v>25.97402597402597</v>
      </c>
      <c r="L30" s="27">
        <f>+Plot_2019!AI35</f>
        <v>14.912221908569336</v>
      </c>
      <c r="N30" s="27">
        <f>+Plot_2019!AN35</f>
        <v>20</v>
      </c>
      <c r="O30" s="27">
        <f>+Plot_2019!AO35</f>
        <v>21.50537634408602</v>
      </c>
      <c r="P30" s="27">
        <f>+Plot_2019!AP35</f>
        <v>15.2227783203125</v>
      </c>
      <c r="R30" s="27">
        <f>+Plot_2019!AU35</f>
        <v>20</v>
      </c>
      <c r="S30" s="27">
        <f>+Plot_2019!AV35</f>
        <v>10.810810810810811</v>
      </c>
      <c r="T30" s="27">
        <f>+Plot_2019!AW35</f>
        <v>15.293888092041016</v>
      </c>
    </row>
    <row r="31" spans="5:20" x14ac:dyDescent="0.25">
      <c r="E31" s="34"/>
      <c r="F31" s="27">
        <f>+Plot_2019!Z36</f>
        <v>21</v>
      </c>
      <c r="G31" s="27">
        <f>+Plot_2019!AA36</f>
        <v>19.26605504587156</v>
      </c>
      <c r="H31" s="27">
        <f>+Plot_2019!AB36</f>
        <v>13.977777481079102</v>
      </c>
      <c r="I31" s="38"/>
      <c r="J31" s="27">
        <f>+Plot_2019!AG36</f>
        <v>21</v>
      </c>
      <c r="K31" s="27">
        <f>+Plot_2019!AH36</f>
        <v>27.27272727272727</v>
      </c>
      <c r="L31" s="27">
        <f>+Plot_2019!AI36</f>
        <v>14.912221908569336</v>
      </c>
      <c r="N31" s="27">
        <f>+Plot_2019!AN36</f>
        <v>21</v>
      </c>
      <c r="O31" s="27">
        <f>+Plot_2019!AO36</f>
        <v>22.58064516129032</v>
      </c>
      <c r="P31" s="27">
        <f>+Plot_2019!AP36</f>
        <v>15.2227783203125</v>
      </c>
      <c r="R31" s="27">
        <f>+Plot_2019!AU36</f>
        <v>21</v>
      </c>
      <c r="S31" s="27">
        <f>+Plot_2019!AV36</f>
        <v>11.351351351351353</v>
      </c>
      <c r="T31" s="27">
        <f>+Plot_2019!AW36</f>
        <v>15.2227783203125</v>
      </c>
    </row>
    <row r="32" spans="5:20" x14ac:dyDescent="0.25">
      <c r="E32" s="34"/>
      <c r="F32" s="27">
        <f>+Plot_2019!Z37</f>
        <v>22</v>
      </c>
      <c r="G32" s="27">
        <f>+Plot_2019!AA37</f>
        <v>20.183486238532112</v>
      </c>
      <c r="H32" s="27">
        <f>+Plot_2019!AB37</f>
        <v>13.930000305175781</v>
      </c>
      <c r="I32" s="38"/>
      <c r="J32" s="27">
        <f>+Plot_2019!AG37</f>
        <v>22</v>
      </c>
      <c r="K32" s="27">
        <f>+Plot_2019!AH37</f>
        <v>28.571428571428569</v>
      </c>
      <c r="L32" s="27">
        <f>+Plot_2019!AI37</f>
        <v>14.863889694213867</v>
      </c>
      <c r="N32" s="27">
        <f>+Plot_2019!AN37</f>
        <v>22</v>
      </c>
      <c r="O32" s="27">
        <f>+Plot_2019!AO37</f>
        <v>23.655913978494624</v>
      </c>
      <c r="P32" s="27">
        <f>+Plot_2019!AP37</f>
        <v>15.174999237060547</v>
      </c>
      <c r="R32" s="27">
        <f>+Plot_2019!AU37</f>
        <v>22</v>
      </c>
      <c r="S32" s="27">
        <f>+Plot_2019!AV37</f>
        <v>11.891891891891893</v>
      </c>
      <c r="T32" s="27">
        <f>+Plot_2019!AW37</f>
        <v>15.2227783203125</v>
      </c>
    </row>
    <row r="33" spans="5:20" x14ac:dyDescent="0.25">
      <c r="E33" s="34"/>
      <c r="F33" s="27">
        <f>+Plot_2019!Z38</f>
        <v>23</v>
      </c>
      <c r="G33" s="27">
        <f>+Plot_2019!AA38</f>
        <v>21.100917431192663</v>
      </c>
      <c r="H33" s="27">
        <f>+Plot_2019!AB38</f>
        <v>13.713890075683594</v>
      </c>
      <c r="I33" s="38"/>
      <c r="J33" s="27">
        <f>+Plot_2019!AG38</f>
        <v>23</v>
      </c>
      <c r="K33" s="27">
        <f>+Plot_2019!AH38</f>
        <v>29.870129870129869</v>
      </c>
      <c r="L33" s="27">
        <f>+Plot_2019!AI38</f>
        <v>14.816110610961914</v>
      </c>
      <c r="N33" s="27">
        <f>+Plot_2019!AN38</f>
        <v>23</v>
      </c>
      <c r="O33" s="27">
        <f>+Plot_2019!AO38</f>
        <v>24.731182795698924</v>
      </c>
      <c r="P33" s="27">
        <f>+Plot_2019!AP38</f>
        <v>15.151110649108887</v>
      </c>
      <c r="R33" s="27">
        <f>+Plot_2019!AU38</f>
        <v>23</v>
      </c>
      <c r="S33" s="27">
        <f>+Plot_2019!AV38</f>
        <v>12.432432432432433</v>
      </c>
      <c r="T33" s="27">
        <f>+Plot_2019!AW38</f>
        <v>15.174999237060547</v>
      </c>
    </row>
    <row r="34" spans="5:20" x14ac:dyDescent="0.25">
      <c r="E34" s="34"/>
      <c r="F34" s="27">
        <f>+Plot_2019!Z39</f>
        <v>24</v>
      </c>
      <c r="G34" s="27">
        <f>+Plot_2019!AA39</f>
        <v>22.018348623853214</v>
      </c>
      <c r="H34" s="27">
        <f>+Plot_2019!AB39</f>
        <v>13.666110992431641</v>
      </c>
      <c r="I34" s="38"/>
      <c r="J34" s="27">
        <f>+Plot_2019!AG39</f>
        <v>24</v>
      </c>
      <c r="K34" s="27">
        <f>+Plot_2019!AH39</f>
        <v>31.168831168831169</v>
      </c>
      <c r="L34" s="27">
        <f>+Plot_2019!AI39</f>
        <v>14.625</v>
      </c>
      <c r="N34" s="27">
        <f>+Plot_2019!AN39</f>
        <v>24</v>
      </c>
      <c r="O34" s="27">
        <f>+Plot_2019!AO39</f>
        <v>25.806451612903224</v>
      </c>
      <c r="P34" s="27">
        <f>+Plot_2019!AP39</f>
        <v>15.102778434753418</v>
      </c>
      <c r="R34" s="27">
        <f>+Plot_2019!AU39</f>
        <v>24</v>
      </c>
      <c r="S34" s="27">
        <f>+Plot_2019!AV39</f>
        <v>12.972972972972974</v>
      </c>
      <c r="T34" s="27">
        <f>+Plot_2019!AW39</f>
        <v>15.151110649108887</v>
      </c>
    </row>
    <row r="35" spans="5:20" x14ac:dyDescent="0.25">
      <c r="E35" s="34"/>
      <c r="F35" s="27">
        <f>+Plot_2019!Z40</f>
        <v>25</v>
      </c>
      <c r="G35" s="27">
        <f>+Plot_2019!AA40</f>
        <v>22.935779816513762</v>
      </c>
      <c r="H35" s="27">
        <f>+Plot_2019!AB40</f>
        <v>13.617778778076172</v>
      </c>
      <c r="I35" s="38"/>
      <c r="J35" s="27">
        <f>+Plot_2019!AG40</f>
        <v>25</v>
      </c>
      <c r="K35" s="27">
        <f>+Plot_2019!AH40</f>
        <v>32.467532467532465</v>
      </c>
      <c r="L35" s="27">
        <f>+Plot_2019!AI40</f>
        <v>14.601112365722656</v>
      </c>
      <c r="N35" s="27">
        <f>+Plot_2019!AN40</f>
        <v>25</v>
      </c>
      <c r="O35" s="27">
        <f>+Plot_2019!AO40</f>
        <v>26.881720430107524</v>
      </c>
      <c r="P35" s="27">
        <f>+Plot_2019!AP40</f>
        <v>15.078887939453125</v>
      </c>
      <c r="R35" s="27">
        <f>+Plot_2019!AU40</f>
        <v>25</v>
      </c>
      <c r="S35" s="27">
        <f>+Plot_2019!AV40</f>
        <v>13.513513513513514</v>
      </c>
      <c r="T35" s="27">
        <f>+Plot_2019!AW40</f>
        <v>15.102778434753418</v>
      </c>
    </row>
    <row r="36" spans="5:20" x14ac:dyDescent="0.25">
      <c r="E36" s="34"/>
      <c r="F36" s="27">
        <f>+Plot_2019!Z41</f>
        <v>26</v>
      </c>
      <c r="G36" s="27">
        <f>+Plot_2019!AA41</f>
        <v>23.853211009174313</v>
      </c>
      <c r="H36" s="27">
        <f>+Plot_2019!AB41</f>
        <v>13.617778778076172</v>
      </c>
      <c r="I36" s="38"/>
      <c r="J36" s="27">
        <f>+Plot_2019!AG41</f>
        <v>26</v>
      </c>
      <c r="K36" s="27">
        <f>+Plot_2019!AH41</f>
        <v>33.766233766233768</v>
      </c>
      <c r="L36" s="27">
        <f>+Plot_2019!AI41</f>
        <v>14.552777290344238</v>
      </c>
      <c r="N36" s="27">
        <f>+Plot_2019!AN41</f>
        <v>26</v>
      </c>
      <c r="O36" s="27">
        <f>+Plot_2019!AO41</f>
        <v>27.956989247311824</v>
      </c>
      <c r="P36" s="27">
        <f>+Plot_2019!AP41</f>
        <v>15.078887939453125</v>
      </c>
      <c r="R36" s="27">
        <f>+Plot_2019!AU41</f>
        <v>26</v>
      </c>
      <c r="S36" s="27">
        <f>+Plot_2019!AV41</f>
        <v>14.054054054054054</v>
      </c>
      <c r="T36" s="27">
        <f>+Plot_2019!AW41</f>
        <v>15.078887939453125</v>
      </c>
    </row>
    <row r="37" spans="5:20" x14ac:dyDescent="0.25">
      <c r="E37" s="34"/>
      <c r="F37" s="27">
        <f>+Plot_2019!Z42</f>
        <v>27</v>
      </c>
      <c r="G37" s="27">
        <f>+Plot_2019!AA42</f>
        <v>24.770642201834864</v>
      </c>
      <c r="H37" s="27">
        <f>+Plot_2019!AB42</f>
        <v>13.617778778076172</v>
      </c>
      <c r="I37" s="38"/>
      <c r="J37" s="27">
        <f>+Plot_2019!AG42</f>
        <v>27</v>
      </c>
      <c r="K37" s="27">
        <f>+Plot_2019!AH42</f>
        <v>35.064935064935064</v>
      </c>
      <c r="L37" s="27">
        <f>+Plot_2019!AI42</f>
        <v>14.217777252197266</v>
      </c>
      <c r="N37" s="27">
        <f>+Plot_2019!AN42</f>
        <v>27</v>
      </c>
      <c r="O37" s="27">
        <f>+Plot_2019!AO42</f>
        <v>29.032258064516132</v>
      </c>
      <c r="P37" s="27">
        <f>+Plot_2019!AP42</f>
        <v>15.031110763549805</v>
      </c>
      <c r="R37" s="27">
        <f>+Plot_2019!AU42</f>
        <v>27</v>
      </c>
      <c r="S37" s="27">
        <f>+Plot_2019!AV42</f>
        <v>14.594594594594595</v>
      </c>
      <c r="T37" s="27">
        <f>+Plot_2019!AW42</f>
        <v>15.078887939453125</v>
      </c>
    </row>
    <row r="38" spans="5:20" x14ac:dyDescent="0.25">
      <c r="E38" s="34"/>
      <c r="F38" s="27">
        <f>+Plot_2019!Z43</f>
        <v>28</v>
      </c>
      <c r="G38" s="27">
        <f>+Plot_2019!AA43</f>
        <v>25.688073394495415</v>
      </c>
      <c r="H38" s="27">
        <f>+Plot_2019!AB43</f>
        <v>13.593890190124512</v>
      </c>
      <c r="I38" s="38"/>
      <c r="J38" s="27">
        <f>+Plot_2019!AG43</f>
        <v>28</v>
      </c>
      <c r="K38" s="27">
        <f>+Plot_2019!AH43</f>
        <v>36.363636363636367</v>
      </c>
      <c r="L38" s="27">
        <f>+Plot_2019!AI43</f>
        <v>14.193888664245605</v>
      </c>
      <c r="N38" s="27">
        <f>+Plot_2019!AN43</f>
        <v>28</v>
      </c>
      <c r="O38" s="27">
        <f>+Plot_2019!AO43</f>
        <v>30.107526881720432</v>
      </c>
      <c r="P38" s="27">
        <f>+Plot_2019!AP43</f>
        <v>14.960000991821289</v>
      </c>
      <c r="R38" s="27">
        <f>+Plot_2019!AU43</f>
        <v>28</v>
      </c>
      <c r="S38" s="27">
        <f>+Plot_2019!AV43</f>
        <v>15.135135135135137</v>
      </c>
      <c r="T38" s="27">
        <f>+Plot_2019!AW43</f>
        <v>15.031110763549805</v>
      </c>
    </row>
    <row r="39" spans="5:20" x14ac:dyDescent="0.25">
      <c r="E39" s="34"/>
      <c r="F39" s="27">
        <f>+Plot_2019!Z44</f>
        <v>29</v>
      </c>
      <c r="G39" s="27">
        <f>+Plot_2019!AA44</f>
        <v>26.605504587155966</v>
      </c>
      <c r="H39" s="27">
        <f>+Plot_2019!AB44</f>
        <v>13.569999694824219</v>
      </c>
      <c r="I39" s="38"/>
      <c r="J39" s="27">
        <f>+Plot_2019!AG44</f>
        <v>29</v>
      </c>
      <c r="K39" s="27">
        <f>+Plot_2019!AH44</f>
        <v>37.662337662337663</v>
      </c>
      <c r="L39" s="27">
        <f>+Plot_2019!AI44</f>
        <v>14.026111602783203</v>
      </c>
      <c r="N39" s="27">
        <f>+Plot_2019!AN44</f>
        <v>29</v>
      </c>
      <c r="O39" s="27">
        <f>+Plot_2019!AO44</f>
        <v>31.182795698924732</v>
      </c>
      <c r="P39" s="27">
        <f>+Plot_2019!AP44</f>
        <v>14.912221908569336</v>
      </c>
      <c r="R39" s="27">
        <f>+Plot_2019!AU44</f>
        <v>29</v>
      </c>
      <c r="S39" s="27">
        <f>+Plot_2019!AV44</f>
        <v>15.675675675675677</v>
      </c>
      <c r="T39" s="27">
        <f>+Plot_2019!AW44</f>
        <v>14.960000991821289</v>
      </c>
    </row>
    <row r="40" spans="5:20" x14ac:dyDescent="0.25">
      <c r="E40" s="34"/>
      <c r="F40" s="27">
        <f>+Plot_2019!Z45</f>
        <v>30</v>
      </c>
      <c r="G40" s="27">
        <f>+Plot_2019!AA45</f>
        <v>27.522935779816514</v>
      </c>
      <c r="H40" s="27">
        <f>+Plot_2019!AB45</f>
        <v>13.546111106872559</v>
      </c>
      <c r="I40" s="38"/>
      <c r="J40" s="27">
        <f>+Plot_2019!AG45</f>
        <v>30</v>
      </c>
      <c r="K40" s="27">
        <f>+Plot_2019!AH45</f>
        <v>38.961038961038966</v>
      </c>
      <c r="L40" s="27">
        <f>+Plot_2019!AI45</f>
        <v>13.977777481079102</v>
      </c>
      <c r="N40" s="27">
        <f>+Plot_2019!AN45</f>
        <v>30</v>
      </c>
      <c r="O40" s="27">
        <f>+Plot_2019!AO45</f>
        <v>32.258064516129032</v>
      </c>
      <c r="P40" s="27">
        <f>+Plot_2019!AP45</f>
        <v>14.912221908569336</v>
      </c>
      <c r="R40" s="27">
        <f>+Plot_2019!AU45</f>
        <v>30</v>
      </c>
      <c r="S40" s="27">
        <f>+Plot_2019!AV45</f>
        <v>16.216216216216218</v>
      </c>
      <c r="T40" s="27">
        <f>+Plot_2019!AW45</f>
        <v>14.912221908569336</v>
      </c>
    </row>
    <row r="41" spans="5:20" x14ac:dyDescent="0.25">
      <c r="E41" s="34"/>
      <c r="F41" s="27">
        <f>+Plot_2019!Z46</f>
        <v>31</v>
      </c>
      <c r="G41" s="27">
        <f>+Plot_2019!AA46</f>
        <v>28.440366972477065</v>
      </c>
      <c r="H41" s="27">
        <f>+Plot_2019!AB46</f>
        <v>13.497220993041992</v>
      </c>
      <c r="I41" s="38"/>
      <c r="J41" s="27">
        <f>+Plot_2019!AG46</f>
        <v>31</v>
      </c>
      <c r="K41" s="27">
        <f>+Plot_2019!AH46</f>
        <v>40.259740259740262</v>
      </c>
      <c r="L41" s="27">
        <f>+Plot_2019!AI46</f>
        <v>13.930000305175781</v>
      </c>
      <c r="N41" s="27">
        <f>+Plot_2019!AN46</f>
        <v>31</v>
      </c>
      <c r="O41" s="27">
        <f>+Plot_2019!AO46</f>
        <v>33.333333333333329</v>
      </c>
      <c r="P41" s="27">
        <f>+Plot_2019!AP46</f>
        <v>14.863889694213867</v>
      </c>
      <c r="R41" s="27">
        <f>+Plot_2019!AU46</f>
        <v>31</v>
      </c>
      <c r="S41" s="27">
        <f>+Plot_2019!AV46</f>
        <v>16.756756756756758</v>
      </c>
      <c r="T41" s="27">
        <f>+Plot_2019!AW46</f>
        <v>14.912221908569336</v>
      </c>
    </row>
    <row r="42" spans="5:20" x14ac:dyDescent="0.25">
      <c r="E42" s="34"/>
      <c r="F42" s="27">
        <f>+Plot_2019!Z47</f>
        <v>32</v>
      </c>
      <c r="G42" s="27">
        <f>+Plot_2019!AA47</f>
        <v>29.357798165137616</v>
      </c>
      <c r="H42" s="27">
        <f>+Plot_2019!AB47</f>
        <v>13.497220993041992</v>
      </c>
      <c r="I42" s="38"/>
      <c r="J42" s="27">
        <f>+Plot_2019!AG47</f>
        <v>32</v>
      </c>
      <c r="K42" s="27">
        <f>+Plot_2019!AH47</f>
        <v>41.558441558441558</v>
      </c>
      <c r="L42" s="27">
        <f>+Plot_2019!AI47</f>
        <v>13.930000305175781</v>
      </c>
      <c r="N42" s="27">
        <f>+Plot_2019!AN47</f>
        <v>32</v>
      </c>
      <c r="O42" s="27">
        <f>+Plot_2019!AO47</f>
        <v>34.408602150537639</v>
      </c>
      <c r="P42" s="27">
        <f>+Plot_2019!AP47</f>
        <v>14.816110610961914</v>
      </c>
      <c r="R42" s="27">
        <f>+Plot_2019!AU47</f>
        <v>32</v>
      </c>
      <c r="S42" s="27">
        <f>+Plot_2019!AV47</f>
        <v>17.297297297297298</v>
      </c>
      <c r="T42" s="27">
        <f>+Plot_2019!AW47</f>
        <v>14.863889694213867</v>
      </c>
    </row>
    <row r="43" spans="5:20" x14ac:dyDescent="0.25">
      <c r="E43" s="34"/>
      <c r="F43" s="27">
        <f>+Plot_2019!Z48</f>
        <v>33</v>
      </c>
      <c r="G43" s="27">
        <f>+Plot_2019!AA48</f>
        <v>30.275229357798167</v>
      </c>
      <c r="H43" s="27">
        <f>+Plot_2019!AB48</f>
        <v>13.472777366638184</v>
      </c>
      <c r="I43" s="38"/>
      <c r="J43" s="27">
        <f>+Plot_2019!AG48</f>
        <v>33</v>
      </c>
      <c r="K43" s="27">
        <f>+Plot_2019!AH48</f>
        <v>42.857142857142854</v>
      </c>
      <c r="L43" s="27">
        <f>+Plot_2019!AI48</f>
        <v>13.906109809875488</v>
      </c>
      <c r="N43" s="27">
        <f>+Plot_2019!AN48</f>
        <v>33</v>
      </c>
      <c r="O43" s="27">
        <f>+Plot_2019!AO48</f>
        <v>35.483870967741936</v>
      </c>
      <c r="P43" s="27">
        <f>+Plot_2019!AP48</f>
        <v>14.64888858795166</v>
      </c>
      <c r="R43" s="27">
        <f>+Plot_2019!AU48</f>
        <v>33</v>
      </c>
      <c r="S43" s="27">
        <f>+Plot_2019!AV48</f>
        <v>17.837837837837839</v>
      </c>
      <c r="T43" s="27">
        <f>+Plot_2019!AW48</f>
        <v>14.816110610961914</v>
      </c>
    </row>
    <row r="44" spans="5:20" x14ac:dyDescent="0.25">
      <c r="E44" s="34"/>
      <c r="F44" s="27">
        <f>+Plot_2019!Z49</f>
        <v>34</v>
      </c>
      <c r="G44" s="27">
        <f>+Plot_2019!AA49</f>
        <v>31.192660550458719</v>
      </c>
      <c r="H44" s="27">
        <f>+Plot_2019!AB49</f>
        <v>13.352777481079102</v>
      </c>
      <c r="I44" s="38"/>
      <c r="J44" s="27">
        <f>+Plot_2019!AG49</f>
        <v>34</v>
      </c>
      <c r="K44" s="27">
        <f>+Plot_2019!AH49</f>
        <v>44.155844155844157</v>
      </c>
      <c r="L44" s="27">
        <f>+Plot_2019!AI49</f>
        <v>13.85777759552002</v>
      </c>
      <c r="N44" s="27">
        <f>+Plot_2019!AN49</f>
        <v>34</v>
      </c>
      <c r="O44" s="27">
        <f>+Plot_2019!AO49</f>
        <v>36.55913978494624</v>
      </c>
      <c r="P44" s="27">
        <f>+Plot_2019!AP49</f>
        <v>14.64888858795166</v>
      </c>
      <c r="R44" s="27">
        <f>+Plot_2019!AU49</f>
        <v>34</v>
      </c>
      <c r="S44" s="27">
        <f>+Plot_2019!AV49</f>
        <v>18.378378378378379</v>
      </c>
      <c r="T44" s="27">
        <f>+Plot_2019!AW49</f>
        <v>14.64888858795166</v>
      </c>
    </row>
    <row r="45" spans="5:20" x14ac:dyDescent="0.25">
      <c r="E45" s="34"/>
      <c r="F45" s="27">
        <f>+Plot_2019!Z50</f>
        <v>35</v>
      </c>
      <c r="G45" s="27">
        <f>+Plot_2019!AA50</f>
        <v>32.11009174311927</v>
      </c>
      <c r="H45" s="27">
        <f>+Plot_2019!AB50</f>
        <v>13.305000305175781</v>
      </c>
      <c r="I45" s="38"/>
      <c r="J45" s="27">
        <f>+Plot_2019!AG50</f>
        <v>35</v>
      </c>
      <c r="K45" s="27">
        <f>+Plot_2019!AH50</f>
        <v>45.454545454545453</v>
      </c>
      <c r="L45" s="27">
        <f>+Plot_2019!AI50</f>
        <v>13.617778778076172</v>
      </c>
      <c r="N45" s="27">
        <f>+Plot_2019!AN50</f>
        <v>35</v>
      </c>
      <c r="O45" s="27">
        <f>+Plot_2019!AO50</f>
        <v>37.634408602150536</v>
      </c>
      <c r="P45" s="27">
        <f>+Plot_2019!AP50</f>
        <v>14.625</v>
      </c>
      <c r="R45" s="27">
        <f>+Plot_2019!AU50</f>
        <v>35</v>
      </c>
      <c r="S45" s="27">
        <f>+Plot_2019!AV50</f>
        <v>18.918918918918919</v>
      </c>
      <c r="T45" s="27">
        <f>+Plot_2019!AW50</f>
        <v>14.64888858795166</v>
      </c>
    </row>
    <row r="46" spans="5:20" x14ac:dyDescent="0.25">
      <c r="E46" s="34"/>
      <c r="F46" s="27">
        <f>+Plot_2019!Z51</f>
        <v>36</v>
      </c>
      <c r="G46" s="27">
        <f>+Plot_2019!AA51</f>
        <v>33.027522935779821</v>
      </c>
      <c r="H46" s="27">
        <f>+Plot_2019!AB51</f>
        <v>13.208889007568359</v>
      </c>
      <c r="I46" s="38"/>
      <c r="J46" s="27">
        <f>+Plot_2019!AG51</f>
        <v>36</v>
      </c>
      <c r="K46" s="27">
        <f>+Plot_2019!AH51</f>
        <v>46.753246753246749</v>
      </c>
      <c r="L46" s="27">
        <f>+Plot_2019!AI51</f>
        <v>13.546111106872559</v>
      </c>
      <c r="N46" s="27">
        <f>+Plot_2019!AN51</f>
        <v>36</v>
      </c>
      <c r="O46" s="27">
        <f>+Plot_2019!AO51</f>
        <v>38.70967741935484</v>
      </c>
      <c r="P46" s="27">
        <f>+Plot_2019!AP51</f>
        <v>14.601112365722656</v>
      </c>
      <c r="R46" s="27">
        <f>+Plot_2019!AU51</f>
        <v>36</v>
      </c>
      <c r="S46" s="27">
        <f>+Plot_2019!AV51</f>
        <v>19.45945945945946</v>
      </c>
      <c r="T46" s="27">
        <f>+Plot_2019!AW51</f>
        <v>14.625</v>
      </c>
    </row>
    <row r="47" spans="5:20" x14ac:dyDescent="0.25">
      <c r="E47" s="34"/>
      <c r="F47" s="27">
        <f>+Plot_2019!Z52</f>
        <v>37</v>
      </c>
      <c r="G47" s="27">
        <f>+Plot_2019!AA52</f>
        <v>33.944954128440372</v>
      </c>
      <c r="H47" s="27">
        <f>+Plot_2019!AB52</f>
        <v>13.063888549804688</v>
      </c>
      <c r="I47" s="38"/>
      <c r="J47" s="27">
        <f>+Plot_2019!AG52</f>
        <v>37</v>
      </c>
      <c r="K47" s="27">
        <f>+Plot_2019!AH52</f>
        <v>48.051948051948052</v>
      </c>
      <c r="L47" s="27">
        <f>+Plot_2019!AI52</f>
        <v>13.37722110748291</v>
      </c>
      <c r="N47" s="27">
        <f>+Plot_2019!AN52</f>
        <v>37</v>
      </c>
      <c r="O47" s="27">
        <f>+Plot_2019!AO52</f>
        <v>39.784946236559136</v>
      </c>
      <c r="P47" s="27">
        <f>+Plot_2019!AP52</f>
        <v>14.552777290344238</v>
      </c>
      <c r="R47" s="27">
        <f>+Plot_2019!AU52</f>
        <v>37</v>
      </c>
      <c r="S47" s="27">
        <f>+Plot_2019!AV52</f>
        <v>20</v>
      </c>
      <c r="T47" s="27">
        <f>+Plot_2019!AW52</f>
        <v>14.601112365722656</v>
      </c>
    </row>
    <row r="48" spans="5:20" x14ac:dyDescent="0.25">
      <c r="E48" s="34"/>
      <c r="F48" s="27">
        <f>+Plot_2019!Z53</f>
        <v>38</v>
      </c>
      <c r="G48" s="27">
        <f>+Plot_2019!AA53</f>
        <v>34.862385321100916</v>
      </c>
      <c r="H48" s="27">
        <f>+Plot_2019!AB53</f>
        <v>12.992222785949707</v>
      </c>
      <c r="I48" s="38"/>
      <c r="J48" s="27">
        <f>+Plot_2019!AG53</f>
        <v>38</v>
      </c>
      <c r="K48" s="27">
        <f>+Plot_2019!AH53</f>
        <v>49.350649350649348</v>
      </c>
      <c r="L48" s="27">
        <f>+Plot_2019!AI53</f>
        <v>13.23277759552002</v>
      </c>
      <c r="N48" s="27">
        <f>+Plot_2019!AN53</f>
        <v>38</v>
      </c>
      <c r="O48" s="27">
        <f>+Plot_2019!AO53</f>
        <v>40.86021505376344</v>
      </c>
      <c r="P48" s="27">
        <f>+Plot_2019!AP53</f>
        <v>14.552777290344238</v>
      </c>
      <c r="R48" s="27">
        <f>+Plot_2019!AU53</f>
        <v>38</v>
      </c>
      <c r="S48" s="27">
        <f>+Plot_2019!AV53</f>
        <v>20.54054054054054</v>
      </c>
      <c r="T48" s="27">
        <f>+Plot_2019!AW53</f>
        <v>14.552777290344238</v>
      </c>
    </row>
    <row r="49" spans="5:20" x14ac:dyDescent="0.25">
      <c r="E49" s="34"/>
      <c r="F49" s="27">
        <f>+Plot_2019!Z54</f>
        <v>39</v>
      </c>
      <c r="G49" s="27">
        <f>+Plot_2019!AA54</f>
        <v>35.779816513761467</v>
      </c>
      <c r="H49" s="27">
        <f>+Plot_2019!AB54</f>
        <v>12.847222328186035</v>
      </c>
      <c r="I49" s="38"/>
      <c r="J49" s="27">
        <f>+Plot_2019!AG54</f>
        <v>39</v>
      </c>
      <c r="K49" s="27">
        <f>+Plot_2019!AH54</f>
        <v>50.649350649350644</v>
      </c>
      <c r="L49" s="27">
        <f>+Plot_2019!AI54</f>
        <v>13.23277759552002</v>
      </c>
      <c r="N49" s="27">
        <f>+Plot_2019!AN54</f>
        <v>39</v>
      </c>
      <c r="O49" s="27">
        <f>+Plot_2019!AO54</f>
        <v>41.935483870967744</v>
      </c>
      <c r="P49" s="27">
        <f>+Plot_2019!AP54</f>
        <v>14.528888702392578</v>
      </c>
      <c r="R49" s="27">
        <f>+Plot_2019!AU54</f>
        <v>39</v>
      </c>
      <c r="S49" s="27">
        <f>+Plot_2019!AV54</f>
        <v>21.081081081081081</v>
      </c>
      <c r="T49" s="27">
        <f>+Plot_2019!AW54</f>
        <v>14.552777290344238</v>
      </c>
    </row>
    <row r="50" spans="5:20" x14ac:dyDescent="0.25">
      <c r="E50" s="34"/>
      <c r="F50" s="27">
        <f>+Plot_2019!Z55</f>
        <v>40</v>
      </c>
      <c r="G50" s="27">
        <f>+Plot_2019!AA55</f>
        <v>36.697247706422019</v>
      </c>
      <c r="H50" s="27">
        <f>+Plot_2019!AB55</f>
        <v>12.847222328186035</v>
      </c>
      <c r="I50" s="38"/>
      <c r="J50" s="27">
        <f>+Plot_2019!AG55</f>
        <v>40</v>
      </c>
      <c r="K50" s="27">
        <f>+Plot_2019!AH55</f>
        <v>51.94805194805194</v>
      </c>
      <c r="L50" s="27">
        <f>+Plot_2019!AI55</f>
        <v>13.208889007568359</v>
      </c>
      <c r="N50" s="27">
        <f>+Plot_2019!AN55</f>
        <v>40</v>
      </c>
      <c r="O50" s="27">
        <f>+Plot_2019!AO55</f>
        <v>43.01075268817204</v>
      </c>
      <c r="P50" s="27">
        <f>+Plot_2019!AP55</f>
        <v>14.266111373901367</v>
      </c>
      <c r="R50" s="27">
        <f>+Plot_2019!AU55</f>
        <v>40</v>
      </c>
      <c r="S50" s="27">
        <f>+Plot_2019!AV55</f>
        <v>21.621621621621621</v>
      </c>
      <c r="T50" s="27">
        <f>+Plot_2019!AW55</f>
        <v>14.528888702392578</v>
      </c>
    </row>
    <row r="51" spans="5:20" x14ac:dyDescent="0.25">
      <c r="E51" s="34"/>
      <c r="F51" s="27">
        <f>+Plot_2019!Z56</f>
        <v>41</v>
      </c>
      <c r="G51" s="27">
        <f>+Plot_2019!AA56</f>
        <v>37.61467889908257</v>
      </c>
      <c r="H51" s="27">
        <f>+Plot_2019!AB56</f>
        <v>12.702778816223145</v>
      </c>
      <c r="I51" s="38"/>
      <c r="J51" s="27">
        <f>+Plot_2019!AG56</f>
        <v>41</v>
      </c>
      <c r="K51" s="27">
        <f>+Plot_2019!AH56</f>
        <v>53.246753246753244</v>
      </c>
      <c r="L51" s="27">
        <f>+Plot_2019!AI56</f>
        <v>13.185001373291016</v>
      </c>
      <c r="N51" s="27">
        <f>+Plot_2019!AN56</f>
        <v>41</v>
      </c>
      <c r="O51" s="27">
        <f>+Plot_2019!AO56</f>
        <v>44.086021505376344</v>
      </c>
      <c r="P51" s="27">
        <f>+Plot_2019!AP56</f>
        <v>14.217777252197266</v>
      </c>
      <c r="R51" s="27">
        <f>+Plot_2019!AU56</f>
        <v>41</v>
      </c>
      <c r="S51" s="27">
        <f>+Plot_2019!AV56</f>
        <v>22.162162162162165</v>
      </c>
      <c r="T51" s="27">
        <f>+Plot_2019!AW56</f>
        <v>14.337222099304199</v>
      </c>
    </row>
    <row r="52" spans="5:20" x14ac:dyDescent="0.25">
      <c r="E52" s="34"/>
      <c r="F52" s="27">
        <f>+Plot_2019!Z57</f>
        <v>42</v>
      </c>
      <c r="G52" s="27">
        <f>+Plot_2019!AA57</f>
        <v>38.532110091743121</v>
      </c>
      <c r="H52" s="27">
        <f>+Plot_2019!AB57</f>
        <v>12.606112480163574</v>
      </c>
      <c r="I52" s="38"/>
      <c r="J52" s="27">
        <f>+Plot_2019!AG57</f>
        <v>42</v>
      </c>
      <c r="K52" s="27">
        <f>+Plot_2019!AH57</f>
        <v>54.54545454545454</v>
      </c>
      <c r="L52" s="27">
        <f>+Plot_2019!AI57</f>
        <v>12.461111068725586</v>
      </c>
      <c r="N52" s="27">
        <f>+Plot_2019!AN57</f>
        <v>42</v>
      </c>
      <c r="O52" s="27">
        <f>+Plot_2019!AO57</f>
        <v>45.161290322580641</v>
      </c>
      <c r="P52" s="27">
        <f>+Plot_2019!AP57</f>
        <v>14.193888664245605</v>
      </c>
      <c r="R52" s="27">
        <f>+Plot_2019!AU57</f>
        <v>42</v>
      </c>
      <c r="S52" s="27">
        <f>+Plot_2019!AV57</f>
        <v>22.702702702702705</v>
      </c>
      <c r="T52" s="27">
        <f>+Plot_2019!AW57</f>
        <v>14.266111373901367</v>
      </c>
    </row>
    <row r="53" spans="5:20" x14ac:dyDescent="0.25">
      <c r="E53" s="34"/>
      <c r="F53" s="27">
        <f>+Plot_2019!Z58</f>
        <v>43</v>
      </c>
      <c r="G53" s="27">
        <f>+Plot_2019!AA58</f>
        <v>39.449541284403672</v>
      </c>
      <c r="H53" s="27">
        <f>+Plot_2019!AB58</f>
        <v>12.533889770507813</v>
      </c>
      <c r="I53" s="38"/>
      <c r="J53" s="27">
        <f>+Plot_2019!AG58</f>
        <v>43</v>
      </c>
      <c r="K53" s="27">
        <f>+Plot_2019!AH58</f>
        <v>55.844155844155843</v>
      </c>
      <c r="L53" s="27">
        <f>+Plot_2019!AI58</f>
        <v>12.461111068725586</v>
      </c>
      <c r="N53" s="27">
        <f>+Plot_2019!AN58</f>
        <v>43</v>
      </c>
      <c r="O53" s="27">
        <f>+Plot_2019!AO58</f>
        <v>46.236559139784944</v>
      </c>
      <c r="P53" s="27">
        <f>+Plot_2019!AP58</f>
        <v>14.122220993041992</v>
      </c>
      <c r="R53" s="27">
        <f>+Plot_2019!AU58</f>
        <v>43</v>
      </c>
      <c r="S53" s="27">
        <f>+Plot_2019!AV58</f>
        <v>23.243243243243246</v>
      </c>
      <c r="T53" s="27">
        <f>+Plot_2019!AW58</f>
        <v>14.266111373901367</v>
      </c>
    </row>
    <row r="54" spans="5:20" x14ac:dyDescent="0.25">
      <c r="E54" s="34"/>
      <c r="F54" s="27">
        <f>+Plot_2019!Z59</f>
        <v>44</v>
      </c>
      <c r="G54" s="27">
        <f>+Plot_2019!AA59</f>
        <v>40.366972477064223</v>
      </c>
      <c r="H54" s="27">
        <f>+Plot_2019!AB59</f>
        <v>12.484999656677246</v>
      </c>
      <c r="I54" s="38"/>
      <c r="J54" s="27">
        <f>+Plot_2019!AG59</f>
        <v>44</v>
      </c>
      <c r="K54" s="27">
        <f>+Plot_2019!AH59</f>
        <v>57.142857142857139</v>
      </c>
      <c r="L54" s="27">
        <f>+Plot_2019!AI59</f>
        <v>12.267778396606445</v>
      </c>
      <c r="N54" s="27">
        <f>+Plot_2019!AN59</f>
        <v>44</v>
      </c>
      <c r="O54" s="27">
        <f>+Plot_2019!AO59</f>
        <v>47.311827956989248</v>
      </c>
      <c r="P54" s="27">
        <f>+Plot_2019!AP59</f>
        <v>14.050000190734863</v>
      </c>
      <c r="R54" s="27">
        <f>+Plot_2019!AU59</f>
        <v>44</v>
      </c>
      <c r="S54" s="27">
        <f>+Plot_2019!AV59</f>
        <v>23.783783783783786</v>
      </c>
      <c r="T54" s="27">
        <f>+Plot_2019!AW59</f>
        <v>14.217777252197266</v>
      </c>
    </row>
    <row r="55" spans="5:20" x14ac:dyDescent="0.25">
      <c r="E55" s="34"/>
      <c r="F55" s="27">
        <f>+Plot_2019!Z60</f>
        <v>45</v>
      </c>
      <c r="G55" s="27">
        <f>+Plot_2019!AA60</f>
        <v>41.284403669724774</v>
      </c>
      <c r="H55" s="27">
        <f>+Plot_2019!AB60</f>
        <v>12.461111068725586</v>
      </c>
      <c r="I55" s="38"/>
      <c r="J55" s="27">
        <f>+Plot_2019!AG60</f>
        <v>45</v>
      </c>
      <c r="K55" s="27">
        <f>+Plot_2019!AH60</f>
        <v>58.441558441558442</v>
      </c>
      <c r="L55" s="27">
        <f>+Plot_2019!AI60</f>
        <v>12.171112060546875</v>
      </c>
      <c r="N55" s="27">
        <f>+Plot_2019!AN60</f>
        <v>45</v>
      </c>
      <c r="O55" s="27">
        <f>+Plot_2019!AO60</f>
        <v>48.387096774193552</v>
      </c>
      <c r="P55" s="27">
        <f>+Plot_2019!AP60</f>
        <v>14.026111602783203</v>
      </c>
      <c r="R55" s="27">
        <f>+Plot_2019!AU60</f>
        <v>45</v>
      </c>
      <c r="S55" s="27">
        <f>+Plot_2019!AV60</f>
        <v>24.324324324324326</v>
      </c>
      <c r="T55" s="27">
        <f>+Plot_2019!AW60</f>
        <v>14.193888664245605</v>
      </c>
    </row>
    <row r="56" spans="5:20" x14ac:dyDescent="0.25">
      <c r="E56" s="34"/>
      <c r="F56" s="27">
        <f>+Plot_2019!Z61</f>
        <v>46</v>
      </c>
      <c r="G56" s="27">
        <f>+Plot_2019!AA61</f>
        <v>42.201834862385326</v>
      </c>
      <c r="H56" s="27">
        <f>+Plot_2019!AB61</f>
        <v>12.340001106262207</v>
      </c>
      <c r="I56" s="38"/>
      <c r="J56" s="27">
        <f>+Plot_2019!AG61</f>
        <v>46</v>
      </c>
      <c r="K56" s="27">
        <f>+Plot_2019!AH61</f>
        <v>59.740259740259738</v>
      </c>
      <c r="L56" s="27">
        <f>+Plot_2019!AI61</f>
        <v>12.00111198425293</v>
      </c>
      <c r="N56" s="27">
        <f>+Plot_2019!AN61</f>
        <v>46</v>
      </c>
      <c r="O56" s="27">
        <f>+Plot_2019!AO61</f>
        <v>49.462365591397848</v>
      </c>
      <c r="P56" s="27">
        <f>+Plot_2019!AP61</f>
        <v>13.977777481079102</v>
      </c>
      <c r="R56" s="27">
        <f>+Plot_2019!AU61</f>
        <v>46</v>
      </c>
      <c r="S56" s="27">
        <f>+Plot_2019!AV61</f>
        <v>24.864864864864867</v>
      </c>
      <c r="T56" s="27">
        <f>+Plot_2019!AW61</f>
        <v>14.122220993041992</v>
      </c>
    </row>
    <row r="57" spans="5:20" x14ac:dyDescent="0.25">
      <c r="E57" s="34"/>
      <c r="F57" s="27">
        <f>+Plot_2019!Z62</f>
        <v>47</v>
      </c>
      <c r="G57" s="27">
        <f>+Plot_2019!AA62</f>
        <v>43.119266055045877</v>
      </c>
      <c r="H57" s="27">
        <f>+Plot_2019!AB62</f>
        <v>12.218888282775879</v>
      </c>
      <c r="I57" s="38"/>
      <c r="J57" s="27">
        <f>+Plot_2019!AG62</f>
        <v>47</v>
      </c>
      <c r="K57" s="27">
        <f>+Plot_2019!AH62</f>
        <v>61.038961038961034</v>
      </c>
      <c r="L57" s="27">
        <f>+Plot_2019!AI62</f>
        <v>11.977221488952637</v>
      </c>
      <c r="N57" s="27">
        <f>+Plot_2019!AN62</f>
        <v>47</v>
      </c>
      <c r="O57" s="27">
        <f>+Plot_2019!AO62</f>
        <v>50.537634408602152</v>
      </c>
      <c r="P57" s="27">
        <f>+Plot_2019!AP62</f>
        <v>13.977777481079102</v>
      </c>
      <c r="R57" s="27">
        <f>+Plot_2019!AU62</f>
        <v>47</v>
      </c>
      <c r="S57" s="27">
        <f>+Plot_2019!AV62</f>
        <v>25.405405405405407</v>
      </c>
      <c r="T57" s="27">
        <f>+Plot_2019!AW62</f>
        <v>14.050000190734863</v>
      </c>
    </row>
    <row r="58" spans="5:20" x14ac:dyDescent="0.25">
      <c r="E58" s="34"/>
      <c r="F58" s="27">
        <f>+Plot_2019!Z63</f>
        <v>48</v>
      </c>
      <c r="G58" s="27">
        <f>+Plot_2019!AA63</f>
        <v>44.036697247706428</v>
      </c>
      <c r="H58" s="27">
        <f>+Plot_2019!AB63</f>
        <v>12.171112060546875</v>
      </c>
      <c r="I58" s="38"/>
      <c r="J58" s="27">
        <f>+Plot_2019!AG63</f>
        <v>48</v>
      </c>
      <c r="K58" s="27">
        <f>+Plot_2019!AH63</f>
        <v>62.337662337662337</v>
      </c>
      <c r="L58" s="27">
        <f>+Plot_2019!AI63</f>
        <v>11.952777862548828</v>
      </c>
      <c r="N58" s="27">
        <f>+Plot_2019!AN63</f>
        <v>48</v>
      </c>
      <c r="O58" s="27">
        <f>+Plot_2019!AO63</f>
        <v>51.612903225806448</v>
      </c>
      <c r="P58" s="27">
        <f>+Plot_2019!AP63</f>
        <v>13.930000305175781</v>
      </c>
      <c r="R58" s="27">
        <f>+Plot_2019!AU63</f>
        <v>48</v>
      </c>
      <c r="S58" s="27">
        <f>+Plot_2019!AV63</f>
        <v>25.945945945945947</v>
      </c>
      <c r="T58" s="27">
        <f>+Plot_2019!AW63</f>
        <v>14.026111602783203</v>
      </c>
    </row>
    <row r="59" spans="5:20" x14ac:dyDescent="0.25">
      <c r="E59" s="34"/>
      <c r="F59" s="27">
        <f>+Plot_2019!Z64</f>
        <v>49</v>
      </c>
      <c r="G59" s="27">
        <f>+Plot_2019!AA64</f>
        <v>44.954128440366972</v>
      </c>
      <c r="H59" s="27">
        <f>+Plot_2019!AB64</f>
        <v>12.122221946716309</v>
      </c>
      <c r="I59" s="38"/>
      <c r="J59" s="27">
        <f>+Plot_2019!AG64</f>
        <v>49</v>
      </c>
      <c r="K59" s="27">
        <f>+Plot_2019!AH64</f>
        <v>63.636363636363633</v>
      </c>
      <c r="L59" s="27">
        <f>+Plot_2019!AI64</f>
        <v>11.928889274597168</v>
      </c>
      <c r="N59" s="27">
        <f>+Plot_2019!AN64</f>
        <v>49</v>
      </c>
      <c r="O59" s="27">
        <f>+Plot_2019!AO64</f>
        <v>52.688172043010752</v>
      </c>
      <c r="P59" s="27">
        <f>+Plot_2019!AP64</f>
        <v>13.930000305175781</v>
      </c>
      <c r="R59" s="27">
        <f>+Plot_2019!AU64</f>
        <v>49</v>
      </c>
      <c r="S59" s="27">
        <f>+Plot_2019!AV64</f>
        <v>26.486486486486488</v>
      </c>
      <c r="T59" s="27">
        <f>+Plot_2019!AW64</f>
        <v>13.977777481079102</v>
      </c>
    </row>
    <row r="60" spans="5:20" x14ac:dyDescent="0.25">
      <c r="E60" s="34"/>
      <c r="F60" s="27">
        <f>+Plot_2019!Z65</f>
        <v>50</v>
      </c>
      <c r="G60" s="27">
        <f>+Plot_2019!AA65</f>
        <v>45.871559633027523</v>
      </c>
      <c r="H60" s="27">
        <f>+Plot_2019!AB65</f>
        <v>12.122221946716309</v>
      </c>
      <c r="I60" s="38"/>
      <c r="J60" s="27">
        <f>+Plot_2019!AG65</f>
        <v>50</v>
      </c>
      <c r="K60" s="27">
        <f>+Plot_2019!AH65</f>
        <v>64.935064935064929</v>
      </c>
      <c r="L60" s="27">
        <f>+Plot_2019!AI65</f>
        <v>11.832221984863281</v>
      </c>
      <c r="N60" s="27">
        <f>+Plot_2019!AN65</f>
        <v>50</v>
      </c>
      <c r="O60" s="27">
        <f>+Plot_2019!AO65</f>
        <v>53.763440860215049</v>
      </c>
      <c r="P60" s="27">
        <f>+Plot_2019!AP65</f>
        <v>13.906109809875488</v>
      </c>
      <c r="R60" s="27">
        <f>+Plot_2019!AU65</f>
        <v>50</v>
      </c>
      <c r="S60" s="27">
        <f>+Plot_2019!AV65</f>
        <v>27.027027027027028</v>
      </c>
      <c r="T60" s="27">
        <f>+Plot_2019!AW65</f>
        <v>13.977777481079102</v>
      </c>
    </row>
    <row r="61" spans="5:20" x14ac:dyDescent="0.25">
      <c r="E61" s="34"/>
      <c r="F61" s="27">
        <f>+Plot_2019!Z66</f>
        <v>51</v>
      </c>
      <c r="G61" s="27">
        <f>+Plot_2019!AA66</f>
        <v>46.788990825688074</v>
      </c>
      <c r="H61" s="27">
        <f>+Plot_2019!AB66</f>
        <v>12.07388973236084</v>
      </c>
      <c r="I61" s="38"/>
      <c r="J61" s="27">
        <f>+Plot_2019!AG66</f>
        <v>51</v>
      </c>
      <c r="K61" s="27">
        <f>+Plot_2019!AH66</f>
        <v>66.233766233766232</v>
      </c>
      <c r="L61" s="27">
        <f>+Plot_2019!AI66</f>
        <v>11.733887672424316</v>
      </c>
      <c r="N61" s="27">
        <f>+Plot_2019!AN66</f>
        <v>51</v>
      </c>
      <c r="O61" s="27">
        <f>+Plot_2019!AO66</f>
        <v>54.838709677419352</v>
      </c>
      <c r="P61" s="27">
        <f>+Plot_2019!AP66</f>
        <v>13.85777759552002</v>
      </c>
      <c r="R61" s="27">
        <f>+Plot_2019!AU66</f>
        <v>51</v>
      </c>
      <c r="S61" s="27">
        <f>+Plot_2019!AV66</f>
        <v>27.567567567567568</v>
      </c>
      <c r="T61" s="27">
        <f>+Plot_2019!AW66</f>
        <v>13.977777481079102</v>
      </c>
    </row>
    <row r="62" spans="5:20" x14ac:dyDescent="0.25">
      <c r="E62" s="34"/>
      <c r="F62" s="27">
        <f>+Plot_2019!Z67</f>
        <v>52</v>
      </c>
      <c r="G62" s="27">
        <f>+Plot_2019!AA67</f>
        <v>47.706422018348626</v>
      </c>
      <c r="H62" s="27">
        <f>+Plot_2019!AB67</f>
        <v>11.928889274597168</v>
      </c>
      <c r="I62" s="38"/>
      <c r="J62" s="27">
        <f>+Plot_2019!AG67</f>
        <v>52</v>
      </c>
      <c r="K62" s="27">
        <f>+Plot_2019!AH67</f>
        <v>67.532467532467535</v>
      </c>
      <c r="L62" s="27">
        <f>+Plot_2019!AI67</f>
        <v>11.467221260070801</v>
      </c>
      <c r="N62" s="27">
        <f>+Plot_2019!AN67</f>
        <v>52</v>
      </c>
      <c r="O62" s="27">
        <f>+Plot_2019!AO67</f>
        <v>55.913978494623649</v>
      </c>
      <c r="P62" s="27">
        <f>+Plot_2019!AP67</f>
        <v>13.713890075683594</v>
      </c>
      <c r="R62" s="27">
        <f>+Plot_2019!AU67</f>
        <v>52</v>
      </c>
      <c r="S62" s="27">
        <f>+Plot_2019!AV67</f>
        <v>28.108108108108109</v>
      </c>
      <c r="T62" s="27">
        <f>+Plot_2019!AW67</f>
        <v>13.930000305175781</v>
      </c>
    </row>
    <row r="63" spans="5:20" x14ac:dyDescent="0.25">
      <c r="E63" s="34"/>
      <c r="F63" s="27">
        <f>+Plot_2019!Z68</f>
        <v>53</v>
      </c>
      <c r="G63" s="27">
        <f>+Plot_2019!AA68</f>
        <v>48.623853211009177</v>
      </c>
      <c r="H63" s="27">
        <f>+Plot_2019!AB68</f>
        <v>11.832221984863281</v>
      </c>
      <c r="I63" s="38"/>
      <c r="J63" s="27">
        <f>+Plot_2019!AG68</f>
        <v>53</v>
      </c>
      <c r="K63" s="27">
        <f>+Plot_2019!AH68</f>
        <v>68.831168831168839</v>
      </c>
      <c r="L63" s="27">
        <f>+Plot_2019!AI68</f>
        <v>11.442777633666992</v>
      </c>
      <c r="N63" s="27">
        <f>+Plot_2019!AN68</f>
        <v>53</v>
      </c>
      <c r="O63" s="27">
        <f>+Plot_2019!AO68</f>
        <v>56.98924731182796</v>
      </c>
      <c r="P63" s="27">
        <f>+Plot_2019!AP68</f>
        <v>13.617778778076172</v>
      </c>
      <c r="R63" s="27">
        <f>+Plot_2019!AU68</f>
        <v>53</v>
      </c>
      <c r="S63" s="27">
        <f>+Plot_2019!AV68</f>
        <v>28.648648648648649</v>
      </c>
      <c r="T63" s="27">
        <f>+Plot_2019!AW68</f>
        <v>13.930000305175781</v>
      </c>
    </row>
    <row r="64" spans="5:20" x14ac:dyDescent="0.25">
      <c r="E64" s="34"/>
      <c r="F64" s="27">
        <f>+Plot_2019!Z69</f>
        <v>54</v>
      </c>
      <c r="G64" s="27">
        <f>+Plot_2019!AA69</f>
        <v>49.541284403669728</v>
      </c>
      <c r="H64" s="27">
        <f>+Plot_2019!AB69</f>
        <v>11.758889198303223</v>
      </c>
      <c r="I64" s="38"/>
      <c r="J64" s="27">
        <f>+Plot_2019!AG69</f>
        <v>54</v>
      </c>
      <c r="K64" s="27">
        <f>+Plot_2019!AH69</f>
        <v>70.129870129870127</v>
      </c>
      <c r="L64" s="27">
        <f>+Plot_2019!AI69</f>
        <v>11.247776985168457</v>
      </c>
      <c r="N64" s="27">
        <f>+Plot_2019!AN69</f>
        <v>54</v>
      </c>
      <c r="O64" s="27">
        <f>+Plot_2019!AO69</f>
        <v>58.064516129032263</v>
      </c>
      <c r="P64" s="27">
        <f>+Plot_2019!AP69</f>
        <v>13.617778778076172</v>
      </c>
      <c r="R64" s="27">
        <f>+Plot_2019!AU69</f>
        <v>54</v>
      </c>
      <c r="S64" s="27">
        <f>+Plot_2019!AV69</f>
        <v>29.189189189189189</v>
      </c>
      <c r="T64" s="27">
        <f>+Plot_2019!AW69</f>
        <v>13.930000305175781</v>
      </c>
    </row>
    <row r="65" spans="5:20" x14ac:dyDescent="0.25">
      <c r="E65" s="34"/>
      <c r="F65" s="27">
        <f>+Plot_2019!Z70</f>
        <v>55</v>
      </c>
      <c r="G65" s="27">
        <f>+Plot_2019!AA70</f>
        <v>50.458715596330272</v>
      </c>
      <c r="H65" s="27">
        <f>+Plot_2019!AB70</f>
        <v>11.758889198303223</v>
      </c>
      <c r="I65" s="38"/>
      <c r="J65" s="27">
        <f>+Plot_2019!AG70</f>
        <v>55</v>
      </c>
      <c r="K65" s="27">
        <f>+Plot_2019!AH70</f>
        <v>71.428571428571431</v>
      </c>
      <c r="L65" s="27">
        <f>+Plot_2019!AI70</f>
        <v>11.199999809265137</v>
      </c>
      <c r="N65" s="27">
        <f>+Plot_2019!AN70</f>
        <v>55</v>
      </c>
      <c r="O65" s="27">
        <f>+Plot_2019!AO70</f>
        <v>59.13978494623656</v>
      </c>
      <c r="P65" s="27">
        <f>+Plot_2019!AP70</f>
        <v>13.617778778076172</v>
      </c>
      <c r="R65" s="27">
        <f>+Plot_2019!AU70</f>
        <v>55</v>
      </c>
      <c r="S65" s="27">
        <f>+Plot_2019!AV70</f>
        <v>29.72972972972973</v>
      </c>
      <c r="T65" s="27">
        <f>+Plot_2019!AW70</f>
        <v>13.906109809875488</v>
      </c>
    </row>
    <row r="66" spans="5:20" x14ac:dyDescent="0.25">
      <c r="E66" s="34"/>
      <c r="F66" s="27">
        <f>+Plot_2019!Z71</f>
        <v>56</v>
      </c>
      <c r="G66" s="27">
        <f>+Plot_2019!AA71</f>
        <v>51.37614678899083</v>
      </c>
      <c r="H66" s="27">
        <f>+Plot_2019!AB71</f>
        <v>11.733887672424316</v>
      </c>
      <c r="I66" s="38"/>
      <c r="J66" s="27">
        <f>+Plot_2019!AG71</f>
        <v>56</v>
      </c>
      <c r="K66" s="27">
        <f>+Plot_2019!AH71</f>
        <v>72.727272727272734</v>
      </c>
      <c r="L66" s="27">
        <f>+Plot_2019!AI71</f>
        <v>11.151110649108887</v>
      </c>
      <c r="N66" s="27">
        <f>+Plot_2019!AN71</f>
        <v>56</v>
      </c>
      <c r="O66" s="27">
        <f>+Plot_2019!AO71</f>
        <v>60.215053763440864</v>
      </c>
      <c r="P66" s="27">
        <f>+Plot_2019!AP71</f>
        <v>13.617778778076172</v>
      </c>
      <c r="R66" s="27">
        <f>+Plot_2019!AU71</f>
        <v>56</v>
      </c>
      <c r="S66" s="27">
        <f>+Plot_2019!AV71</f>
        <v>30.270270270270274</v>
      </c>
      <c r="T66" s="27">
        <f>+Plot_2019!AW71</f>
        <v>13.85777759552002</v>
      </c>
    </row>
    <row r="67" spans="5:20" x14ac:dyDescent="0.25">
      <c r="E67" s="34"/>
      <c r="F67" s="27">
        <f>+Plot_2019!Z72</f>
        <v>57</v>
      </c>
      <c r="G67" s="27">
        <f>+Plot_2019!AA72</f>
        <v>52.293577981651374</v>
      </c>
      <c r="H67" s="27">
        <f>+Plot_2019!AB72</f>
        <v>11.565000534057617</v>
      </c>
      <c r="I67" s="38"/>
      <c r="J67" s="27">
        <f>+Plot_2019!AG72</f>
        <v>57</v>
      </c>
      <c r="K67" s="27">
        <f>+Plot_2019!AH72</f>
        <v>74.025974025974023</v>
      </c>
      <c r="L67" s="27">
        <f>+Plot_2019!AI72</f>
        <v>9.9277772903442383</v>
      </c>
      <c r="N67" s="27">
        <f>+Plot_2019!AN72</f>
        <v>57</v>
      </c>
      <c r="O67" s="27">
        <f>+Plot_2019!AO72</f>
        <v>61.29032258064516</v>
      </c>
      <c r="P67" s="27">
        <f>+Plot_2019!AP72</f>
        <v>13.546111106872559</v>
      </c>
      <c r="R67" s="27">
        <f>+Plot_2019!AU72</f>
        <v>57</v>
      </c>
      <c r="S67" s="27">
        <f>+Plot_2019!AV72</f>
        <v>30.810810810810814</v>
      </c>
      <c r="T67" s="27">
        <f>+Plot_2019!AW72</f>
        <v>13.713890075683594</v>
      </c>
    </row>
    <row r="68" spans="5:20" x14ac:dyDescent="0.25">
      <c r="E68" s="34"/>
      <c r="F68" s="27">
        <f>+Plot_2019!Z73</f>
        <v>58</v>
      </c>
      <c r="G68" s="27">
        <f>+Plot_2019!AA73</f>
        <v>53.211009174311933</v>
      </c>
      <c r="H68" s="27">
        <f>+Plot_2019!AB73</f>
        <v>11.539999961853027</v>
      </c>
      <c r="I68" s="38"/>
      <c r="J68" s="27">
        <f>+Plot_2019!AG73</f>
        <v>58</v>
      </c>
      <c r="K68" s="27">
        <f>+Plot_2019!AH73</f>
        <v>75.324675324675326</v>
      </c>
      <c r="L68" s="27">
        <f>+Plot_2019!AI73</f>
        <v>9.7311105728149414</v>
      </c>
      <c r="N68" s="27">
        <f>+Plot_2019!AN73</f>
        <v>58</v>
      </c>
      <c r="O68" s="27">
        <f>+Plot_2019!AO73</f>
        <v>62.365591397849464</v>
      </c>
      <c r="P68" s="27">
        <f>+Plot_2019!AP73</f>
        <v>13.546111106872559</v>
      </c>
      <c r="R68" s="27">
        <f>+Plot_2019!AU73</f>
        <v>58</v>
      </c>
      <c r="S68" s="27">
        <f>+Plot_2019!AV73</f>
        <v>31.351351351351354</v>
      </c>
      <c r="T68" s="27">
        <f>+Plot_2019!AW73</f>
        <v>13.666110992431641</v>
      </c>
    </row>
    <row r="69" spans="5:20" x14ac:dyDescent="0.25">
      <c r="E69" s="34"/>
      <c r="F69" s="27">
        <f>+Plot_2019!Z74</f>
        <v>59</v>
      </c>
      <c r="G69" s="27">
        <f>+Plot_2019!AA74</f>
        <v>54.128440366972477</v>
      </c>
      <c r="H69" s="27">
        <f>+Plot_2019!AB74</f>
        <v>11.539999961853027</v>
      </c>
      <c r="I69" s="38"/>
      <c r="J69" s="27">
        <f>+Plot_2019!AG74</f>
        <v>59</v>
      </c>
      <c r="K69" s="27">
        <f>+Plot_2019!AH74</f>
        <v>76.623376623376629</v>
      </c>
      <c r="L69" s="27">
        <f>+Plot_2019!AI74</f>
        <v>7.7450008392333984</v>
      </c>
      <c r="N69" s="27">
        <f>+Plot_2019!AN74</f>
        <v>59</v>
      </c>
      <c r="O69" s="27">
        <f>+Plot_2019!AO74</f>
        <v>63.44086021505376</v>
      </c>
      <c r="P69" s="27">
        <f>+Plot_2019!AP74</f>
        <v>13.497220993041992</v>
      </c>
      <c r="R69" s="27">
        <f>+Plot_2019!AU74</f>
        <v>59</v>
      </c>
      <c r="S69" s="27">
        <f>+Plot_2019!AV74</f>
        <v>31.891891891891895</v>
      </c>
      <c r="T69" s="27">
        <f>+Plot_2019!AW74</f>
        <v>13.617778778076172</v>
      </c>
    </row>
    <row r="70" spans="5:20" x14ac:dyDescent="0.25">
      <c r="E70" s="34"/>
      <c r="F70" s="27">
        <f>+Plot_2019!Z75</f>
        <v>60</v>
      </c>
      <c r="G70" s="27">
        <f>+Plot_2019!AA75</f>
        <v>55.045871559633028</v>
      </c>
      <c r="H70" s="27">
        <f>+Plot_2019!AB75</f>
        <v>11.516111373901367</v>
      </c>
      <c r="I70" s="38"/>
      <c r="J70" s="27">
        <f>+Plot_2019!AG75</f>
        <v>60</v>
      </c>
      <c r="K70" s="27">
        <f>+Plot_2019!AH75</f>
        <v>77.922077922077932</v>
      </c>
      <c r="L70" s="27">
        <f>+Plot_2019!AI75</f>
        <v>7.5438880920410156</v>
      </c>
      <c r="N70" s="27">
        <f>+Plot_2019!AN75</f>
        <v>60</v>
      </c>
      <c r="O70" s="27">
        <f>+Plot_2019!AO75</f>
        <v>64.516129032258064</v>
      </c>
      <c r="P70" s="27">
        <f>+Plot_2019!AP75</f>
        <v>13.472777366638184</v>
      </c>
      <c r="R70" s="27">
        <f>+Plot_2019!AU75</f>
        <v>60</v>
      </c>
      <c r="S70" s="27">
        <f>+Plot_2019!AV75</f>
        <v>32.432432432432435</v>
      </c>
      <c r="T70" s="27">
        <f>+Plot_2019!AW75</f>
        <v>13.617778778076172</v>
      </c>
    </row>
    <row r="71" spans="5:20" x14ac:dyDescent="0.25">
      <c r="E71" s="34"/>
      <c r="F71" s="27">
        <f>+Plot_2019!Z76</f>
        <v>61</v>
      </c>
      <c r="G71" s="27">
        <f>+Plot_2019!AA76</f>
        <v>55.963302752293572</v>
      </c>
      <c r="H71" s="27">
        <f>+Plot_2019!AB76</f>
        <v>11.369999885559082</v>
      </c>
      <c r="I71" s="38"/>
      <c r="J71" s="27">
        <f>+Plot_2019!AG76</f>
        <v>61</v>
      </c>
      <c r="K71" s="27">
        <f>+Plot_2019!AH76</f>
        <v>79.220779220779221</v>
      </c>
      <c r="L71" s="27">
        <f>+Plot_2019!AI76</f>
        <v>7.3677783012390137</v>
      </c>
      <c r="N71" s="27">
        <f>+Plot_2019!AN76</f>
        <v>61</v>
      </c>
      <c r="O71" s="27">
        <f>+Plot_2019!AO76</f>
        <v>65.591397849462368</v>
      </c>
      <c r="P71" s="27">
        <f>+Plot_2019!AP76</f>
        <v>13.37722110748291</v>
      </c>
      <c r="R71" s="27">
        <f>+Plot_2019!AU76</f>
        <v>61</v>
      </c>
      <c r="S71" s="27">
        <f>+Plot_2019!AV76</f>
        <v>32.972972972972975</v>
      </c>
      <c r="T71" s="27">
        <f>+Plot_2019!AW76</f>
        <v>13.617778778076172</v>
      </c>
    </row>
    <row r="72" spans="5:20" x14ac:dyDescent="0.25">
      <c r="E72" s="34"/>
      <c r="F72" s="27">
        <f>+Plot_2019!Z77</f>
        <v>62</v>
      </c>
      <c r="G72" s="27">
        <f>+Plot_2019!AA77</f>
        <v>56.88073394495413</v>
      </c>
      <c r="H72" s="27">
        <f>+Plot_2019!AB77</f>
        <v>11.297222137451172</v>
      </c>
      <c r="I72" s="38"/>
      <c r="J72" s="27">
        <f>+Plot_2019!AG77</f>
        <v>62</v>
      </c>
      <c r="K72" s="27">
        <f>+Plot_2019!AH77</f>
        <v>80.519480519480524</v>
      </c>
      <c r="L72" s="27">
        <f>+Plot_2019!AI77</f>
        <v>7.0149993896484375</v>
      </c>
      <c r="N72" s="27">
        <f>+Plot_2019!AN77</f>
        <v>62</v>
      </c>
      <c r="O72" s="27">
        <f>+Plot_2019!AO77</f>
        <v>66.666666666666657</v>
      </c>
      <c r="P72" s="27">
        <f>+Plot_2019!AP77</f>
        <v>13.305000305175781</v>
      </c>
      <c r="R72" s="27">
        <f>+Plot_2019!AU77</f>
        <v>62</v>
      </c>
      <c r="S72" s="27">
        <f>+Plot_2019!AV77</f>
        <v>33.513513513513516</v>
      </c>
      <c r="T72" s="27">
        <f>+Plot_2019!AW77</f>
        <v>13.617778778076172</v>
      </c>
    </row>
    <row r="73" spans="5:20" x14ac:dyDescent="0.25">
      <c r="E73" s="34"/>
      <c r="F73" s="27">
        <f>+Plot_2019!Z78</f>
        <v>63</v>
      </c>
      <c r="G73" s="27">
        <f>+Plot_2019!AA78</f>
        <v>57.798165137614674</v>
      </c>
      <c r="H73" s="27">
        <f>+Plot_2019!AB78</f>
        <v>11.17500114440918</v>
      </c>
      <c r="I73" s="38"/>
      <c r="J73" s="27">
        <f>+Plot_2019!AG78</f>
        <v>63</v>
      </c>
      <c r="K73" s="27">
        <f>+Plot_2019!AH78</f>
        <v>81.818181818181827</v>
      </c>
      <c r="L73" s="27">
        <f>+Plot_2019!AI78</f>
        <v>6.9900002479553223</v>
      </c>
      <c r="N73" s="27">
        <f>+Plot_2019!AN78</f>
        <v>63</v>
      </c>
      <c r="O73" s="27">
        <f>+Plot_2019!AO78</f>
        <v>67.741935483870961</v>
      </c>
      <c r="P73" s="27">
        <f>+Plot_2019!AP78</f>
        <v>13.23277759552002</v>
      </c>
      <c r="R73" s="27">
        <f>+Plot_2019!AU78</f>
        <v>63</v>
      </c>
      <c r="S73" s="27">
        <f>+Plot_2019!AV78</f>
        <v>34.054054054054056</v>
      </c>
      <c r="T73" s="27">
        <f>+Plot_2019!AW78</f>
        <v>13.593890190124512</v>
      </c>
    </row>
    <row r="74" spans="5:20" x14ac:dyDescent="0.25">
      <c r="E74" s="34"/>
      <c r="F74" s="27">
        <f>+Plot_2019!Z79</f>
        <v>64</v>
      </c>
      <c r="G74" s="27">
        <f>+Plot_2019!AA79</f>
        <v>58.715596330275233</v>
      </c>
      <c r="H74" s="27">
        <f>+Plot_2019!AB79</f>
        <v>11.127222061157227</v>
      </c>
      <c r="I74" s="38"/>
      <c r="J74" s="27">
        <f>+Plot_2019!AG79</f>
        <v>64</v>
      </c>
      <c r="K74" s="27">
        <f>+Plot_2019!AH79</f>
        <v>83.116883116883116</v>
      </c>
      <c r="L74" s="27">
        <f>+Plot_2019!AI79</f>
        <v>6.9649991989135742</v>
      </c>
      <c r="N74" s="27">
        <f>+Plot_2019!AN79</f>
        <v>64</v>
      </c>
      <c r="O74" s="27">
        <f>+Plot_2019!AO79</f>
        <v>68.817204301075279</v>
      </c>
      <c r="P74" s="27">
        <f>+Plot_2019!AP79</f>
        <v>13.23277759552002</v>
      </c>
      <c r="R74" s="27">
        <f>+Plot_2019!AU79</f>
        <v>64</v>
      </c>
      <c r="S74" s="27">
        <f>+Plot_2019!AV79</f>
        <v>34.594594594594597</v>
      </c>
      <c r="T74" s="27">
        <f>+Plot_2019!AW79</f>
        <v>13.569999694824219</v>
      </c>
    </row>
    <row r="75" spans="5:20" x14ac:dyDescent="0.25">
      <c r="E75" s="34"/>
      <c r="F75" s="27">
        <f>+Plot_2019!Z80</f>
        <v>65</v>
      </c>
      <c r="G75" s="27">
        <f>+Plot_2019!AA80</f>
        <v>59.633027522935777</v>
      </c>
      <c r="H75" s="27">
        <f>+Plot_2019!AB80</f>
        <v>11.028889656066895</v>
      </c>
      <c r="I75" s="38"/>
      <c r="J75" s="27">
        <f>+Plot_2019!AG80</f>
        <v>65</v>
      </c>
      <c r="K75" s="27">
        <f>+Plot_2019!AH80</f>
        <v>84.415584415584405</v>
      </c>
      <c r="L75" s="27">
        <f>+Plot_2019!AI80</f>
        <v>5.9238877296447754</v>
      </c>
      <c r="N75" s="27">
        <f>+Plot_2019!AN80</f>
        <v>65</v>
      </c>
      <c r="O75" s="27">
        <f>+Plot_2019!AO80</f>
        <v>69.892473118279568</v>
      </c>
      <c r="P75" s="27">
        <f>+Plot_2019!AP80</f>
        <v>13.208889007568359</v>
      </c>
      <c r="R75" s="27">
        <f>+Plot_2019!AU80</f>
        <v>65</v>
      </c>
      <c r="S75" s="27">
        <f>+Plot_2019!AV80</f>
        <v>35.135135135135137</v>
      </c>
      <c r="T75" s="27">
        <f>+Plot_2019!AW80</f>
        <v>13.546111106872559</v>
      </c>
    </row>
    <row r="76" spans="5:20" x14ac:dyDescent="0.25">
      <c r="E76" s="34"/>
      <c r="F76" s="27">
        <f>+Plot_2019!Z81</f>
        <v>66</v>
      </c>
      <c r="G76" s="27">
        <f>+Plot_2019!AA81</f>
        <v>60.550458715596335</v>
      </c>
      <c r="H76" s="27">
        <f>+Plot_2019!AB81</f>
        <v>10.979999542236328</v>
      </c>
      <c r="I76" s="38"/>
      <c r="J76" s="27">
        <f>+Plot_2019!AG81</f>
        <v>66</v>
      </c>
      <c r="K76" s="27">
        <f>+Plot_2019!AH81</f>
        <v>85.714285714285708</v>
      </c>
      <c r="L76" s="27">
        <f>+Plot_2019!AI81</f>
        <v>5.5911107063293457</v>
      </c>
      <c r="N76" s="27">
        <f>+Plot_2019!AN81</f>
        <v>66</v>
      </c>
      <c r="O76" s="27">
        <f>+Plot_2019!AO81</f>
        <v>70.967741935483872</v>
      </c>
      <c r="P76" s="27">
        <f>+Plot_2019!AP81</f>
        <v>13.185001373291016</v>
      </c>
      <c r="R76" s="27">
        <f>+Plot_2019!AU81</f>
        <v>66</v>
      </c>
      <c r="S76" s="27">
        <f>+Plot_2019!AV81</f>
        <v>35.675675675675677</v>
      </c>
      <c r="T76" s="27">
        <f>+Plot_2019!AW81</f>
        <v>13.546111106872559</v>
      </c>
    </row>
    <row r="77" spans="5:20" x14ac:dyDescent="0.25">
      <c r="E77" s="34"/>
      <c r="F77" s="27">
        <f>+Plot_2019!Z82</f>
        <v>67</v>
      </c>
      <c r="G77" s="27">
        <f>+Plot_2019!AA82</f>
        <v>61.467889908256879</v>
      </c>
      <c r="H77" s="27">
        <f>+Plot_2019!AB82</f>
        <v>10.907221794128418</v>
      </c>
      <c r="I77" s="38"/>
      <c r="J77" s="27">
        <f>+Plot_2019!AG82</f>
        <v>67</v>
      </c>
      <c r="K77" s="27">
        <f>+Plot_2019!AH82</f>
        <v>87.012987012987011</v>
      </c>
      <c r="L77" s="27">
        <f>+Plot_2019!AI82</f>
        <v>5.4372215270996094</v>
      </c>
      <c r="N77" s="27">
        <f>+Plot_2019!AN82</f>
        <v>67</v>
      </c>
      <c r="O77" s="27">
        <f>+Plot_2019!AO82</f>
        <v>72.043010752688176</v>
      </c>
      <c r="P77" s="27">
        <f>+Plot_2019!AP82</f>
        <v>12.992222785949707</v>
      </c>
      <c r="R77" s="27">
        <f>+Plot_2019!AU82</f>
        <v>67</v>
      </c>
      <c r="S77" s="27">
        <f>+Plot_2019!AV82</f>
        <v>36.216216216216218</v>
      </c>
      <c r="T77" s="27">
        <f>+Plot_2019!AW82</f>
        <v>13.497220993041992</v>
      </c>
    </row>
    <row r="78" spans="5:20" x14ac:dyDescent="0.25">
      <c r="E78" s="34"/>
      <c r="F78" s="27">
        <f>+Plot_2019!Z83</f>
        <v>68</v>
      </c>
      <c r="G78" s="27">
        <f>+Plot_2019!AA83</f>
        <v>62.385321100917437</v>
      </c>
      <c r="H78" s="27">
        <f>+Plot_2019!AB83</f>
        <v>10.857776641845703</v>
      </c>
      <c r="I78" s="38"/>
      <c r="J78" s="27">
        <f>+Plot_2019!AG83</f>
        <v>68</v>
      </c>
      <c r="K78" s="27">
        <f>+Plot_2019!AH83</f>
        <v>88.311688311688314</v>
      </c>
      <c r="L78" s="27">
        <f>+Plot_2019!AI83</f>
        <v>5.4369997978210449</v>
      </c>
      <c r="N78" s="27">
        <f>+Plot_2019!AN83</f>
        <v>68</v>
      </c>
      <c r="O78" s="27">
        <f>+Plot_2019!AO83</f>
        <v>73.118279569892479</v>
      </c>
      <c r="P78" s="27">
        <f>+Plot_2019!AP83</f>
        <v>12.847222328186035</v>
      </c>
      <c r="R78" s="27">
        <f>+Plot_2019!AU83</f>
        <v>68</v>
      </c>
      <c r="S78" s="27">
        <f>+Plot_2019!AV83</f>
        <v>36.756756756756758</v>
      </c>
      <c r="T78" s="27">
        <f>+Plot_2019!AW83</f>
        <v>13.497220993041992</v>
      </c>
    </row>
    <row r="79" spans="5:20" x14ac:dyDescent="0.25">
      <c r="E79" s="34"/>
      <c r="F79" s="27">
        <f>+Plot_2019!Z84</f>
        <v>69</v>
      </c>
      <c r="G79" s="27">
        <f>+Plot_2019!AA84</f>
        <v>63.302752293577981</v>
      </c>
      <c r="H79" s="27">
        <f>+Plot_2019!AB84</f>
        <v>10.833889007568359</v>
      </c>
      <c r="I79" s="38"/>
      <c r="J79" s="27">
        <f>+Plot_2019!AG84</f>
        <v>69</v>
      </c>
      <c r="K79" s="27">
        <f>+Plot_2019!AH84</f>
        <v>89.610389610389603</v>
      </c>
      <c r="L79" s="27">
        <f>+Plot_2019!AI84</f>
        <v>5.3850002288818359</v>
      </c>
      <c r="N79" s="27">
        <f>+Plot_2019!AN84</f>
        <v>69</v>
      </c>
      <c r="O79" s="27">
        <f>+Plot_2019!AO84</f>
        <v>74.193548387096769</v>
      </c>
      <c r="P79" s="27">
        <f>+Plot_2019!AP84</f>
        <v>12.847222328186035</v>
      </c>
      <c r="R79" s="27">
        <f>+Plot_2019!AU84</f>
        <v>69</v>
      </c>
      <c r="S79" s="27">
        <f>+Plot_2019!AV84</f>
        <v>37.297297297297298</v>
      </c>
      <c r="T79" s="27">
        <f>+Plot_2019!AW84</f>
        <v>13.472777366638184</v>
      </c>
    </row>
    <row r="80" spans="5:20" x14ac:dyDescent="0.25">
      <c r="E80" s="34"/>
      <c r="F80" s="27">
        <f>+Plot_2019!Z85</f>
        <v>70</v>
      </c>
      <c r="G80" s="27">
        <f>+Plot_2019!AA85</f>
        <v>64.22018348623854</v>
      </c>
      <c r="H80" s="27">
        <f>+Plot_2019!AB85</f>
        <v>10.662777900695801</v>
      </c>
      <c r="I80" s="38"/>
      <c r="J80" s="27">
        <f>+Plot_2019!AG85</f>
        <v>70</v>
      </c>
      <c r="K80" s="27">
        <f>+Plot_2019!AH85</f>
        <v>90.909090909090907</v>
      </c>
      <c r="L80" s="27">
        <f>+Plot_2019!AI85</f>
        <v>5.2311115264892578</v>
      </c>
      <c r="N80" s="27">
        <f>+Plot_2019!AN85</f>
        <v>70</v>
      </c>
      <c r="O80" s="27">
        <f>+Plot_2019!AO85</f>
        <v>75.268817204301072</v>
      </c>
      <c r="P80" s="27">
        <f>+Plot_2019!AP85</f>
        <v>12.606112480163574</v>
      </c>
      <c r="R80" s="27">
        <f>+Plot_2019!AU85</f>
        <v>70</v>
      </c>
      <c r="S80" s="27">
        <f>+Plot_2019!AV85</f>
        <v>37.837837837837839</v>
      </c>
      <c r="T80" s="27">
        <f>+Plot_2019!AW85</f>
        <v>13.37722110748291</v>
      </c>
    </row>
    <row r="81" spans="5:20" x14ac:dyDescent="0.25">
      <c r="E81" s="34"/>
      <c r="F81" s="27">
        <f>+Plot_2019!Z86</f>
        <v>71</v>
      </c>
      <c r="G81" s="27">
        <f>+Plot_2019!AA86</f>
        <v>65.137614678899084</v>
      </c>
      <c r="H81" s="27">
        <f>+Plot_2019!AB86</f>
        <v>10.541110992431641</v>
      </c>
      <c r="I81" s="38"/>
      <c r="J81" s="27">
        <f>+Plot_2019!AG86</f>
        <v>71</v>
      </c>
      <c r="K81" s="27">
        <f>+Plot_2019!AH86</f>
        <v>92.20779220779221</v>
      </c>
      <c r="L81" s="27">
        <f>+Plot_2019!AI86</f>
        <v>4.7661104202270508</v>
      </c>
      <c r="N81" s="27">
        <f>+Plot_2019!AN86</f>
        <v>71</v>
      </c>
      <c r="O81" s="27">
        <f>+Plot_2019!AO86</f>
        <v>76.344086021505376</v>
      </c>
      <c r="P81" s="27">
        <f>+Plot_2019!AP86</f>
        <v>12.484999656677246</v>
      </c>
      <c r="R81" s="27">
        <f>+Plot_2019!AU86</f>
        <v>71</v>
      </c>
      <c r="S81" s="27">
        <f>+Plot_2019!AV86</f>
        <v>38.378378378378379</v>
      </c>
      <c r="T81" s="27">
        <f>+Plot_2019!AW86</f>
        <v>13.352777481079102</v>
      </c>
    </row>
    <row r="82" spans="5:20" x14ac:dyDescent="0.25">
      <c r="E82" s="34"/>
      <c r="F82" s="27">
        <f>+Plot_2019!Z87</f>
        <v>72</v>
      </c>
      <c r="G82" s="27">
        <f>+Plot_2019!AA87</f>
        <v>66.055045871559642</v>
      </c>
      <c r="H82" s="27">
        <f>+Plot_2019!AB87</f>
        <v>10.516111373901367</v>
      </c>
      <c r="I82" s="38"/>
      <c r="J82" s="27">
        <f>+Plot_2019!AG87</f>
        <v>72</v>
      </c>
      <c r="K82" s="27">
        <f>+Plot_2019!AH87</f>
        <v>93.506493506493499</v>
      </c>
      <c r="L82" s="27">
        <f>+Plot_2019!AI87</f>
        <v>4.6100001335144043</v>
      </c>
      <c r="N82" s="27">
        <f>+Plot_2019!AN87</f>
        <v>72</v>
      </c>
      <c r="O82" s="27">
        <f>+Plot_2019!AO87</f>
        <v>77.41935483870968</v>
      </c>
      <c r="P82" s="27">
        <f>+Plot_2019!AP87</f>
        <v>12.461111068725586</v>
      </c>
      <c r="R82" s="27">
        <f>+Plot_2019!AU87</f>
        <v>72</v>
      </c>
      <c r="S82" s="27">
        <f>+Plot_2019!AV87</f>
        <v>38.918918918918919</v>
      </c>
      <c r="T82" s="27">
        <f>+Plot_2019!AW87</f>
        <v>13.305000305175781</v>
      </c>
    </row>
    <row r="83" spans="5:20" x14ac:dyDescent="0.25">
      <c r="E83" s="34"/>
      <c r="F83" s="27">
        <f>+Plot_2019!Z88</f>
        <v>73</v>
      </c>
      <c r="G83" s="27">
        <f>+Plot_2019!AA88</f>
        <v>66.972477064220186</v>
      </c>
      <c r="H83" s="27">
        <f>+Plot_2019!AB88</f>
        <v>10.393888473510742</v>
      </c>
      <c r="I83" s="38"/>
      <c r="J83" s="27">
        <f>+Plot_2019!AG88</f>
        <v>73</v>
      </c>
      <c r="K83" s="27">
        <f>+Plot_2019!AH88</f>
        <v>94.805194805194802</v>
      </c>
      <c r="L83" s="27">
        <f>+Plot_2019!AI88</f>
        <v>4.5322227478027344</v>
      </c>
      <c r="N83" s="27">
        <f>+Plot_2019!AN88</f>
        <v>73</v>
      </c>
      <c r="O83" s="27">
        <f>+Plot_2019!AO88</f>
        <v>78.494623655913969</v>
      </c>
      <c r="P83" s="27">
        <f>+Plot_2019!AP88</f>
        <v>12.461111068725586</v>
      </c>
      <c r="R83" s="27">
        <f>+Plot_2019!AU88</f>
        <v>73</v>
      </c>
      <c r="S83" s="27">
        <f>+Plot_2019!AV88</f>
        <v>39.45945945945946</v>
      </c>
      <c r="T83" s="27">
        <f>+Plot_2019!AW88</f>
        <v>13.23277759552002</v>
      </c>
    </row>
    <row r="84" spans="5:20" x14ac:dyDescent="0.25">
      <c r="E84" s="34"/>
      <c r="F84" s="27">
        <f>+Plot_2019!Z89</f>
        <v>74</v>
      </c>
      <c r="G84" s="27">
        <f>+Plot_2019!AA89</f>
        <v>67.889908256880744</v>
      </c>
      <c r="H84" s="27">
        <f>+Plot_2019!AB89</f>
        <v>10.247221946716309</v>
      </c>
      <c r="I84" s="38"/>
      <c r="J84" s="27">
        <f>+Plot_2019!AG89</f>
        <v>74</v>
      </c>
      <c r="K84" s="27">
        <f>+Plot_2019!AH89</f>
        <v>96.103896103896105</v>
      </c>
      <c r="L84" s="27">
        <f>+Plot_2019!AI89</f>
        <v>3.3272213935852051</v>
      </c>
      <c r="N84" s="27">
        <f>+Plot_2019!AN89</f>
        <v>74</v>
      </c>
      <c r="O84" s="27">
        <f>+Plot_2019!AO89</f>
        <v>79.569892473118273</v>
      </c>
      <c r="P84" s="27">
        <f>+Plot_2019!AP89</f>
        <v>12.461111068725586</v>
      </c>
      <c r="R84" s="27">
        <f>+Plot_2019!AU89</f>
        <v>74</v>
      </c>
      <c r="S84" s="27">
        <f>+Plot_2019!AV89</f>
        <v>40</v>
      </c>
      <c r="T84" s="27">
        <f>+Plot_2019!AW89</f>
        <v>13.23277759552002</v>
      </c>
    </row>
    <row r="85" spans="5:20" x14ac:dyDescent="0.25">
      <c r="E85" s="34"/>
      <c r="F85" s="27">
        <f>+Plot_2019!Z90</f>
        <v>75</v>
      </c>
      <c r="G85" s="27">
        <f>+Plot_2019!AA90</f>
        <v>68.807339449541288</v>
      </c>
      <c r="H85" s="27">
        <f>+Plot_2019!AB90</f>
        <v>10.222223281860352</v>
      </c>
      <c r="I85" s="38"/>
      <c r="J85" s="27">
        <f>+Plot_2019!AG90</f>
        <v>75</v>
      </c>
      <c r="K85" s="27">
        <f>+Plot_2019!AH90</f>
        <v>97.402597402597408</v>
      </c>
      <c r="L85" s="27">
        <f>+Plot_2019!AI90</f>
        <v>2.7699999809265137</v>
      </c>
      <c r="N85" s="27">
        <f>+Plot_2019!AN90</f>
        <v>75</v>
      </c>
      <c r="O85" s="27">
        <f>+Plot_2019!AO90</f>
        <v>80.645161290322577</v>
      </c>
      <c r="P85" s="27">
        <f>+Plot_2019!AP90</f>
        <v>12.340001106262207</v>
      </c>
      <c r="R85" s="27">
        <f>+Plot_2019!AU90</f>
        <v>75</v>
      </c>
      <c r="S85" s="27">
        <f>+Plot_2019!AV90</f>
        <v>40.54054054054054</v>
      </c>
      <c r="T85" s="27">
        <f>+Plot_2019!AW90</f>
        <v>13.208889007568359</v>
      </c>
    </row>
    <row r="86" spans="5:20" x14ac:dyDescent="0.25">
      <c r="E86" s="34"/>
      <c r="F86" s="27">
        <f>+Plot_2019!Z91</f>
        <v>76</v>
      </c>
      <c r="G86" s="27">
        <f>+Plot_2019!AA91</f>
        <v>69.724770642201833</v>
      </c>
      <c r="H86" s="27">
        <f>+Plot_2019!AB91</f>
        <v>9.9772224426269531</v>
      </c>
      <c r="I86" s="38"/>
      <c r="J86" s="27">
        <f>+Plot_2019!AG91</f>
        <v>76</v>
      </c>
      <c r="K86" s="27">
        <f>+Plot_2019!AH91</f>
        <v>98.701298701298697</v>
      </c>
      <c r="L86" s="27">
        <f>+Plot_2019!AI91</f>
        <v>2.7172214984893799</v>
      </c>
      <c r="N86" s="27">
        <f>+Plot_2019!AN91</f>
        <v>76</v>
      </c>
      <c r="O86" s="27">
        <f>+Plot_2019!AO91</f>
        <v>81.72043010752688</v>
      </c>
      <c r="P86" s="27">
        <f>+Plot_2019!AP91</f>
        <v>12.171112060546875</v>
      </c>
      <c r="R86" s="27">
        <f>+Plot_2019!AU91</f>
        <v>76</v>
      </c>
      <c r="S86" s="27">
        <f>+Plot_2019!AV91</f>
        <v>41.081081081081081</v>
      </c>
      <c r="T86" s="27">
        <f>+Plot_2019!AW91</f>
        <v>13.208889007568359</v>
      </c>
    </row>
    <row r="87" spans="5:20" x14ac:dyDescent="0.25">
      <c r="E87" s="34"/>
      <c r="F87" s="27">
        <f>+Plot_2019!Z92</f>
        <v>77</v>
      </c>
      <c r="G87" s="27">
        <f>+Plot_2019!AA92</f>
        <v>70.642201834862391</v>
      </c>
      <c r="H87" s="27">
        <f>+Plot_2019!AB92</f>
        <v>9.9277772903442383</v>
      </c>
      <c r="I87" s="38"/>
      <c r="J87" s="51"/>
      <c r="N87" s="27">
        <f>+Plot_2019!AN92</f>
        <v>77</v>
      </c>
      <c r="O87" s="27">
        <f>+Plot_2019!AO92</f>
        <v>82.795698924731184</v>
      </c>
      <c r="P87" s="27">
        <f>+Plot_2019!AP92</f>
        <v>12.171112060546875</v>
      </c>
      <c r="R87" s="27">
        <f>+Plot_2019!AU92</f>
        <v>77</v>
      </c>
      <c r="S87" s="27">
        <f>+Plot_2019!AV92</f>
        <v>41.621621621621621</v>
      </c>
      <c r="T87" s="27">
        <f>+Plot_2019!AW92</f>
        <v>13.185001373291016</v>
      </c>
    </row>
    <row r="88" spans="5:20" x14ac:dyDescent="0.25">
      <c r="E88" s="34"/>
      <c r="F88" s="27">
        <f>+Plot_2019!Z93</f>
        <v>78</v>
      </c>
      <c r="G88" s="27">
        <f>+Plot_2019!AA93</f>
        <v>71.559633027522935</v>
      </c>
      <c r="H88" s="27">
        <f>+Plot_2019!AB93</f>
        <v>9.9027786254882813</v>
      </c>
      <c r="I88" s="38"/>
      <c r="J88" s="51"/>
      <c r="N88" s="27">
        <f>+Plot_2019!AN93</f>
        <v>78</v>
      </c>
      <c r="O88" s="27">
        <f>+Plot_2019!AO93</f>
        <v>83.870967741935488</v>
      </c>
      <c r="P88" s="27">
        <f>+Plot_2019!AP93</f>
        <v>12.07388973236084</v>
      </c>
      <c r="R88" s="27">
        <f>+Plot_2019!AU93</f>
        <v>78</v>
      </c>
      <c r="S88" s="27">
        <f>+Plot_2019!AV93</f>
        <v>42.162162162162161</v>
      </c>
      <c r="T88" s="27">
        <f>+Plot_2019!AW93</f>
        <v>13.063888549804688</v>
      </c>
    </row>
    <row r="89" spans="5:20" x14ac:dyDescent="0.25">
      <c r="E89" s="34"/>
      <c r="F89" s="27">
        <f>+Plot_2019!Z94</f>
        <v>79</v>
      </c>
      <c r="G89" s="27">
        <f>+Plot_2019!AA94</f>
        <v>72.477064220183479</v>
      </c>
      <c r="H89" s="27">
        <f>+Plot_2019!AB94</f>
        <v>9.7799997329711914</v>
      </c>
      <c r="I89" s="38"/>
      <c r="J89" s="51"/>
      <c r="N89" s="27">
        <f>+Plot_2019!AN94</f>
        <v>79</v>
      </c>
      <c r="O89" s="27">
        <f>+Plot_2019!AO94</f>
        <v>84.946236559139791</v>
      </c>
      <c r="P89" s="27">
        <f>+Plot_2019!AP94</f>
        <v>12.00111198425293</v>
      </c>
      <c r="R89" s="27">
        <f>+Plot_2019!AU94</f>
        <v>79</v>
      </c>
      <c r="S89" s="27">
        <f>+Plot_2019!AV94</f>
        <v>42.702702702702702</v>
      </c>
      <c r="T89" s="27">
        <f>+Plot_2019!AW94</f>
        <v>12.992222785949707</v>
      </c>
    </row>
    <row r="90" spans="5:20" x14ac:dyDescent="0.25">
      <c r="E90" s="34"/>
      <c r="F90" s="27">
        <f>+Plot_2019!Z95</f>
        <v>80</v>
      </c>
      <c r="G90" s="27">
        <f>+Plot_2019!AA95</f>
        <v>73.394495412844037</v>
      </c>
      <c r="H90" s="27">
        <f>+Plot_2019!AB95</f>
        <v>9.5827779769897461</v>
      </c>
      <c r="I90" s="38"/>
      <c r="J90" s="51"/>
      <c r="N90" s="27">
        <f>+Plot_2019!AN95</f>
        <v>80</v>
      </c>
      <c r="O90" s="27">
        <f>+Plot_2019!AO95</f>
        <v>86.021505376344081</v>
      </c>
      <c r="P90" s="27">
        <f>+Plot_2019!AP95</f>
        <v>11.977221488952637</v>
      </c>
      <c r="R90" s="27">
        <f>+Plot_2019!AU95</f>
        <v>80</v>
      </c>
      <c r="S90" s="27">
        <f>+Plot_2019!AV95</f>
        <v>43.243243243243242</v>
      </c>
      <c r="T90" s="27">
        <f>+Plot_2019!AW95</f>
        <v>12.847222328186035</v>
      </c>
    </row>
    <row r="91" spans="5:20" x14ac:dyDescent="0.25">
      <c r="E91" s="34"/>
      <c r="F91" s="27">
        <f>+Plot_2019!Z96</f>
        <v>81</v>
      </c>
      <c r="G91" s="27">
        <f>+Plot_2019!AA96</f>
        <v>74.311926605504581</v>
      </c>
      <c r="H91" s="27">
        <f>+Plot_2019!AB96</f>
        <v>9.5338888168334961</v>
      </c>
      <c r="I91" s="38"/>
      <c r="N91" s="27">
        <f>+Plot_2019!AN96</f>
        <v>81</v>
      </c>
      <c r="O91" s="27">
        <f>+Plot_2019!AO96</f>
        <v>87.096774193548384</v>
      </c>
      <c r="P91" s="27">
        <f>+Plot_2019!AP96</f>
        <v>11.928889274597168</v>
      </c>
      <c r="R91" s="27">
        <f>+Plot_2019!AU96</f>
        <v>81</v>
      </c>
      <c r="S91" s="27">
        <f>+Plot_2019!AV96</f>
        <v>43.78378378378379</v>
      </c>
      <c r="T91" s="27">
        <f>+Plot_2019!AW96</f>
        <v>12.847222328186035</v>
      </c>
    </row>
    <row r="92" spans="5:20" x14ac:dyDescent="0.25">
      <c r="E92" s="34"/>
      <c r="F92" s="27">
        <f>+Plot_2019!Z97</f>
        <v>82</v>
      </c>
      <c r="G92" s="27">
        <f>+Plot_2019!AA97</f>
        <v>75.22935779816514</v>
      </c>
      <c r="H92" s="27">
        <f>+Plot_2019!AB97</f>
        <v>9.1877765655517578</v>
      </c>
      <c r="I92" s="38"/>
      <c r="N92" s="27">
        <f>+Plot_2019!AN97</f>
        <v>82</v>
      </c>
      <c r="O92" s="27">
        <f>+Plot_2019!AO97</f>
        <v>88.172043010752688</v>
      </c>
      <c r="P92" s="27">
        <f>+Plot_2019!AP97</f>
        <v>11.758889198303223</v>
      </c>
      <c r="R92" s="27">
        <f>+Plot_2019!AU97</f>
        <v>82</v>
      </c>
      <c r="S92" s="27">
        <f>+Plot_2019!AV97</f>
        <v>44.32432432432433</v>
      </c>
      <c r="T92" s="27">
        <f>+Plot_2019!AW97</f>
        <v>12.702778816223145</v>
      </c>
    </row>
    <row r="93" spans="5:20" x14ac:dyDescent="0.25">
      <c r="E93" s="34"/>
      <c r="F93" s="27">
        <f>+Plot_2019!Z98</f>
        <v>83</v>
      </c>
      <c r="G93" s="27">
        <f>+Plot_2019!AA98</f>
        <v>76.146788990825684</v>
      </c>
      <c r="H93" s="27">
        <f>+Plot_2019!AB98</f>
        <v>9.0638885498046875</v>
      </c>
      <c r="I93" s="38"/>
      <c r="N93" s="27">
        <f>+Plot_2019!AN98</f>
        <v>83</v>
      </c>
      <c r="O93" s="27">
        <f>+Plot_2019!AO98</f>
        <v>89.247311827956992</v>
      </c>
      <c r="P93" s="27">
        <f>+Plot_2019!AP98</f>
        <v>11.733887672424316</v>
      </c>
      <c r="R93" s="27">
        <f>+Plot_2019!AU98</f>
        <v>83</v>
      </c>
      <c r="S93" s="27">
        <f>+Plot_2019!AV98</f>
        <v>44.86486486486487</v>
      </c>
      <c r="T93" s="27">
        <f>+Plot_2019!AW98</f>
        <v>12.606112480163574</v>
      </c>
    </row>
    <row r="94" spans="5:20" x14ac:dyDescent="0.25">
      <c r="E94" s="34"/>
      <c r="F94" s="27">
        <f>+Plot_2019!Z99</f>
        <v>84</v>
      </c>
      <c r="G94" s="27">
        <f>+Plot_2019!AA99</f>
        <v>77.064220183486242</v>
      </c>
      <c r="H94" s="27">
        <f>+Plot_2019!AB99</f>
        <v>8.9411125183105469</v>
      </c>
      <c r="I94" s="38"/>
      <c r="N94" s="27">
        <f>+Plot_2019!AN99</f>
        <v>84</v>
      </c>
      <c r="O94" s="27">
        <f>+Plot_2019!AO99</f>
        <v>90.322580645161281</v>
      </c>
      <c r="P94" s="27">
        <f>+Plot_2019!AP99</f>
        <v>11.733887672424316</v>
      </c>
      <c r="R94" s="27">
        <f>+Plot_2019!AU99</f>
        <v>84</v>
      </c>
      <c r="S94" s="27">
        <f>+Plot_2019!AV99</f>
        <v>45.405405405405411</v>
      </c>
      <c r="T94" s="27">
        <f>+Plot_2019!AW99</f>
        <v>12.533889770507813</v>
      </c>
    </row>
    <row r="95" spans="5:20" x14ac:dyDescent="0.25">
      <c r="E95" s="34"/>
      <c r="F95" s="27">
        <f>+Plot_2019!Z100</f>
        <v>85</v>
      </c>
      <c r="G95" s="27">
        <f>+Plot_2019!AA100</f>
        <v>77.981651376146786</v>
      </c>
      <c r="H95" s="27">
        <f>+Plot_2019!AB100</f>
        <v>8.8911123275756836</v>
      </c>
      <c r="I95" s="38"/>
      <c r="N95" s="27">
        <f>+Plot_2019!AN100</f>
        <v>85</v>
      </c>
      <c r="O95" s="27">
        <f>+Plot_2019!AO100</f>
        <v>91.397849462365585</v>
      </c>
      <c r="P95" s="27">
        <f>+Plot_2019!AP100</f>
        <v>11.565000534057617</v>
      </c>
      <c r="R95" s="27">
        <f>+Plot_2019!AU100</f>
        <v>85</v>
      </c>
      <c r="S95" s="27">
        <f>+Plot_2019!AV100</f>
        <v>45.945945945945951</v>
      </c>
      <c r="T95" s="27">
        <f>+Plot_2019!AW100</f>
        <v>12.484999656677246</v>
      </c>
    </row>
    <row r="96" spans="5:20" x14ac:dyDescent="0.25">
      <c r="E96" s="34"/>
      <c r="F96" s="27">
        <f>+Plot_2019!Z101</f>
        <v>86</v>
      </c>
      <c r="G96" s="27">
        <f>+Plot_2019!AA101</f>
        <v>78.899082568807344</v>
      </c>
      <c r="H96" s="27">
        <f>+Plot_2019!AB101</f>
        <v>8.7672214508056641</v>
      </c>
      <c r="I96" s="38"/>
      <c r="N96" s="27">
        <f>+Plot_2019!AN101</f>
        <v>86</v>
      </c>
      <c r="O96" s="27">
        <f>+Plot_2019!AO101</f>
        <v>92.473118279569889</v>
      </c>
      <c r="P96" s="27">
        <f>+Plot_2019!AP101</f>
        <v>11.539999961853027</v>
      </c>
      <c r="R96" s="27">
        <f>+Plot_2019!AU101</f>
        <v>86</v>
      </c>
      <c r="S96" s="27">
        <f>+Plot_2019!AV101</f>
        <v>46.486486486486491</v>
      </c>
      <c r="T96" s="27">
        <f>+Plot_2019!AW101</f>
        <v>12.461111068725586</v>
      </c>
    </row>
    <row r="97" spans="5:20" x14ac:dyDescent="0.25">
      <c r="E97" s="34"/>
      <c r="F97" s="27">
        <f>+Plot_2019!Z102</f>
        <v>87</v>
      </c>
      <c r="G97" s="27">
        <f>+Plot_2019!AA102</f>
        <v>79.816513761467888</v>
      </c>
      <c r="H97" s="27">
        <f>+Plot_2019!AB102</f>
        <v>8.4938898086547852</v>
      </c>
      <c r="I97" s="38"/>
      <c r="N97" s="27">
        <f>+Plot_2019!AN102</f>
        <v>87</v>
      </c>
      <c r="O97" s="27">
        <f>+Plot_2019!AO102</f>
        <v>93.548387096774192</v>
      </c>
      <c r="P97" s="27">
        <f>+Plot_2019!AP102</f>
        <v>11.467221260070801</v>
      </c>
      <c r="R97" s="27">
        <f>+Plot_2019!AU102</f>
        <v>87</v>
      </c>
      <c r="S97" s="27">
        <f>+Plot_2019!AV102</f>
        <v>47.027027027027032</v>
      </c>
      <c r="T97" s="27">
        <f>+Plot_2019!AW102</f>
        <v>12.461111068725586</v>
      </c>
    </row>
    <row r="98" spans="5:20" x14ac:dyDescent="0.25">
      <c r="E98" s="34"/>
      <c r="F98" s="27">
        <f>+Plot_2019!Z103</f>
        <v>88</v>
      </c>
      <c r="G98" s="27">
        <f>+Plot_2019!AA103</f>
        <v>80.733944954128447</v>
      </c>
      <c r="H98" s="27">
        <f>+Plot_2019!AB103</f>
        <v>8.3938894271850586</v>
      </c>
      <c r="I98" s="38"/>
      <c r="N98" s="27">
        <f>+Plot_2019!AN103</f>
        <v>88</v>
      </c>
      <c r="O98" s="27">
        <f>+Plot_2019!AO103</f>
        <v>94.623655913978496</v>
      </c>
      <c r="P98" s="27">
        <f>+Plot_2019!AP103</f>
        <v>11.442777633666992</v>
      </c>
      <c r="R98" s="27">
        <f>+Plot_2019!AU103</f>
        <v>88</v>
      </c>
      <c r="S98" s="27">
        <f>+Plot_2019!AV103</f>
        <v>47.567567567567572</v>
      </c>
      <c r="T98" s="27">
        <f>+Plot_2019!AW103</f>
        <v>12.461111068725586</v>
      </c>
    </row>
    <row r="99" spans="5:20" x14ac:dyDescent="0.25">
      <c r="E99" s="34"/>
      <c r="F99" s="27">
        <f>+Plot_2019!Z104</f>
        <v>89</v>
      </c>
      <c r="G99" s="27">
        <f>+Plot_2019!AA104</f>
        <v>81.651376146788991</v>
      </c>
      <c r="H99" s="27">
        <f>+Plot_2019!AB104</f>
        <v>8.0200004577636719</v>
      </c>
      <c r="I99" s="38"/>
      <c r="N99" s="27">
        <f>+Plot_2019!AN104</f>
        <v>89</v>
      </c>
      <c r="O99" s="27">
        <f>+Plot_2019!AO104</f>
        <v>95.6989247311828</v>
      </c>
      <c r="P99" s="27">
        <f>+Plot_2019!AP104</f>
        <v>11.297222137451172</v>
      </c>
      <c r="R99" s="27">
        <f>+Plot_2019!AU104</f>
        <v>89</v>
      </c>
      <c r="S99" s="27">
        <f>+Plot_2019!AV104</f>
        <v>48.108108108108112</v>
      </c>
      <c r="T99" s="27">
        <f>+Plot_2019!AW104</f>
        <v>12.340001106262207</v>
      </c>
    </row>
    <row r="100" spans="5:20" x14ac:dyDescent="0.25">
      <c r="E100" s="34"/>
      <c r="F100" s="27">
        <f>+Plot_2019!Z105</f>
        <v>90</v>
      </c>
      <c r="G100" s="27">
        <f>+Plot_2019!AA105</f>
        <v>82.568807339449549</v>
      </c>
      <c r="H100" s="27">
        <f>+Plot_2019!AB105</f>
        <v>8.0200004577636719</v>
      </c>
      <c r="I100" s="38"/>
      <c r="N100" s="27">
        <f>+Plot_2019!AN105</f>
        <v>90</v>
      </c>
      <c r="O100" s="27">
        <f>+Plot_2019!AO105</f>
        <v>96.774193548387103</v>
      </c>
      <c r="P100" s="27">
        <f>+Plot_2019!AP105</f>
        <v>11.199999809265137</v>
      </c>
      <c r="R100" s="27">
        <f>+Plot_2019!AU105</f>
        <v>90</v>
      </c>
      <c r="S100" s="27">
        <f>+Plot_2019!AV105</f>
        <v>48.648648648648653</v>
      </c>
      <c r="T100" s="27">
        <f>+Plot_2019!AW105</f>
        <v>12.267778396606445</v>
      </c>
    </row>
    <row r="101" spans="5:20" x14ac:dyDescent="0.25">
      <c r="E101" s="34"/>
      <c r="F101" s="27">
        <f>+Plot_2019!Z106</f>
        <v>91</v>
      </c>
      <c r="G101" s="27">
        <f>+Plot_2019!AA106</f>
        <v>83.486238532110093</v>
      </c>
      <c r="H101" s="27">
        <f>+Plot_2019!AB106</f>
        <v>7.8949990272521973</v>
      </c>
      <c r="I101" s="38"/>
      <c r="N101" s="27">
        <f>+Plot_2019!AN106</f>
        <v>91</v>
      </c>
      <c r="O101" s="27">
        <f>+Plot_2019!AO106</f>
        <v>97.849462365591393</v>
      </c>
      <c r="P101" s="27">
        <f>+Plot_2019!AP106</f>
        <v>11.151110649108887</v>
      </c>
      <c r="R101" s="27">
        <f>+Plot_2019!AU106</f>
        <v>91</v>
      </c>
      <c r="S101" s="27">
        <f>+Plot_2019!AV106</f>
        <v>49.189189189189193</v>
      </c>
      <c r="T101" s="27">
        <f>+Plot_2019!AW106</f>
        <v>12.218888282775879</v>
      </c>
    </row>
    <row r="102" spans="5:20" x14ac:dyDescent="0.25">
      <c r="E102" s="34"/>
      <c r="F102" s="27">
        <f>+Plot_2019!Z107</f>
        <v>92</v>
      </c>
      <c r="G102" s="27">
        <f>+Plot_2019!AA107</f>
        <v>84.403669724770651</v>
      </c>
      <c r="H102" s="27">
        <f>+Plot_2019!AB107</f>
        <v>7.820000171661377</v>
      </c>
      <c r="I102" s="38"/>
      <c r="N102" s="27">
        <f>+Plot_2019!AN107</f>
        <v>92</v>
      </c>
      <c r="O102" s="27">
        <f>+Plot_2019!AO107</f>
        <v>98.924731182795696</v>
      </c>
      <c r="P102" s="27">
        <f>+Plot_2019!AP107</f>
        <v>10.833889007568359</v>
      </c>
      <c r="R102" s="27">
        <f>+Plot_2019!AU107</f>
        <v>92</v>
      </c>
      <c r="S102" s="27">
        <f>+Plot_2019!AV107</f>
        <v>49.729729729729733</v>
      </c>
      <c r="T102" s="27">
        <f>+Plot_2019!AW107</f>
        <v>12.171112060546875</v>
      </c>
    </row>
    <row r="103" spans="5:20" x14ac:dyDescent="0.25">
      <c r="E103" s="34"/>
      <c r="F103" s="27">
        <f>+Plot_2019!Z108</f>
        <v>93</v>
      </c>
      <c r="G103" s="27">
        <f>+Plot_2019!AA108</f>
        <v>85.321100917431195</v>
      </c>
      <c r="H103" s="27">
        <f>+Plot_2019!AB108</f>
        <v>7.7949991226196289</v>
      </c>
      <c r="I103" s="38"/>
      <c r="N103" s="27"/>
      <c r="O103" s="27"/>
      <c r="P103" s="27"/>
      <c r="R103" s="27">
        <f>+Plot_2019!AU108</f>
        <v>93</v>
      </c>
      <c r="S103" s="27">
        <f>+Plot_2019!AV108</f>
        <v>50.270270270270267</v>
      </c>
      <c r="T103" s="27">
        <f>+Plot_2019!AW108</f>
        <v>12.171112060546875</v>
      </c>
    </row>
    <row r="104" spans="5:20" x14ac:dyDescent="0.25">
      <c r="E104" s="34"/>
      <c r="F104" s="27">
        <f>+Plot_2019!Z109</f>
        <v>94</v>
      </c>
      <c r="G104" s="27">
        <f>+Plot_2019!AA109</f>
        <v>86.238532110091754</v>
      </c>
      <c r="H104" s="27">
        <f>+Plot_2019!AB109</f>
        <v>7.7699999809265137</v>
      </c>
      <c r="I104" s="38"/>
      <c r="N104" s="27"/>
      <c r="O104" s="27"/>
      <c r="P104" s="27"/>
      <c r="R104" s="27">
        <f>+Plot_2019!AU109</f>
        <v>94</v>
      </c>
      <c r="S104" s="27">
        <f>+Plot_2019!AV109</f>
        <v>50.810810810810814</v>
      </c>
      <c r="T104" s="27">
        <f>+Plot_2019!AW109</f>
        <v>12.122221946716309</v>
      </c>
    </row>
    <row r="105" spans="5:20" x14ac:dyDescent="0.25">
      <c r="E105" s="34"/>
      <c r="F105" s="27">
        <f>+Plot_2019!Z110</f>
        <v>95</v>
      </c>
      <c r="G105" s="27">
        <f>+Plot_2019!AA110</f>
        <v>87.155963302752298</v>
      </c>
      <c r="H105" s="27">
        <f>+Plot_2019!AB110</f>
        <v>7.6950011253356934</v>
      </c>
      <c r="I105" s="38"/>
      <c r="N105" s="27"/>
      <c r="O105" s="27"/>
      <c r="P105" s="27"/>
      <c r="R105" s="27">
        <f>+Plot_2019!AU110</f>
        <v>95</v>
      </c>
      <c r="S105" s="27">
        <f>+Plot_2019!AV110</f>
        <v>51.351351351351347</v>
      </c>
      <c r="T105" s="27">
        <f>+Plot_2019!AW110</f>
        <v>12.122221946716309</v>
      </c>
    </row>
    <row r="106" spans="5:20" x14ac:dyDescent="0.25">
      <c r="E106" s="34"/>
      <c r="F106" s="27">
        <f>+Plot_2019!Z111</f>
        <v>96</v>
      </c>
      <c r="G106" s="27">
        <f>+Plot_2019!AA111</f>
        <v>88.073394495412856</v>
      </c>
      <c r="H106" s="27">
        <f>+Plot_2019!AB111</f>
        <v>7.5688891410827637</v>
      </c>
      <c r="I106" s="38"/>
      <c r="N106" s="27"/>
      <c r="O106" s="27"/>
      <c r="P106" s="27"/>
      <c r="R106" s="27">
        <f>+Plot_2019!AU111</f>
        <v>96</v>
      </c>
      <c r="S106" s="27">
        <f>+Plot_2019!AV111</f>
        <v>51.891891891891895</v>
      </c>
      <c r="T106" s="27">
        <f>+Plot_2019!AW111</f>
        <v>12.07388973236084</v>
      </c>
    </row>
    <row r="107" spans="5:20" x14ac:dyDescent="0.25">
      <c r="E107" s="34"/>
      <c r="F107" s="27">
        <f>+Plot_2019!Z112</f>
        <v>97</v>
      </c>
      <c r="G107" s="27">
        <f>+Plot_2019!AA112</f>
        <v>88.9908256880734</v>
      </c>
      <c r="H107" s="27">
        <f>+Plot_2019!AB112</f>
        <v>7.418889045715332</v>
      </c>
      <c r="I107" s="38"/>
      <c r="N107" s="27"/>
      <c r="O107" s="27"/>
      <c r="P107" s="27"/>
      <c r="R107" s="27">
        <f>+Plot_2019!AU112</f>
        <v>97</v>
      </c>
      <c r="S107" s="27">
        <f>+Plot_2019!AV112</f>
        <v>52.432432432432428</v>
      </c>
      <c r="T107" s="27">
        <f>+Plot_2019!AW112</f>
        <v>12.00111198425293</v>
      </c>
    </row>
    <row r="108" spans="5:20" x14ac:dyDescent="0.25">
      <c r="E108" s="34"/>
      <c r="F108" s="27">
        <f>+Plot_2019!Z113</f>
        <v>98</v>
      </c>
      <c r="G108" s="27">
        <f>+Plot_2019!AA113</f>
        <v>89.908256880733944</v>
      </c>
      <c r="H108" s="27">
        <f>+Plot_2019!AB113</f>
        <v>7.0411109924316406</v>
      </c>
      <c r="I108" s="38"/>
      <c r="N108" s="27"/>
      <c r="O108" s="27"/>
      <c r="P108" s="27"/>
      <c r="R108" s="27">
        <f>+Plot_2019!AU113</f>
        <v>98</v>
      </c>
      <c r="S108" s="27">
        <f>+Plot_2019!AV113</f>
        <v>52.972972972972975</v>
      </c>
      <c r="T108" s="27">
        <f>+Plot_2019!AW113</f>
        <v>11.977221488952637</v>
      </c>
    </row>
    <row r="109" spans="5:20" x14ac:dyDescent="0.25">
      <c r="E109" s="34"/>
      <c r="F109" s="27">
        <f>+Plot_2019!Z114</f>
        <v>99</v>
      </c>
      <c r="G109" s="27">
        <f>+Plot_2019!AA114</f>
        <v>90.825688073394488</v>
      </c>
      <c r="H109" s="27">
        <f>+Plot_2019!AB114</f>
        <v>6.8888897895812988</v>
      </c>
      <c r="I109" s="38"/>
      <c r="N109" s="27"/>
      <c r="O109" s="27"/>
      <c r="P109" s="27"/>
      <c r="R109" s="27">
        <f>+Plot_2019!AU114</f>
        <v>99</v>
      </c>
      <c r="S109" s="27">
        <f>+Plot_2019!AV114</f>
        <v>53.513513513513509</v>
      </c>
      <c r="T109" s="27">
        <f>+Plot_2019!AW114</f>
        <v>11.952777862548828</v>
      </c>
    </row>
    <row r="110" spans="5:20" x14ac:dyDescent="0.25">
      <c r="E110" s="34"/>
      <c r="F110" s="27">
        <f>+Plot_2019!Z115</f>
        <v>100</v>
      </c>
      <c r="G110" s="27">
        <f>+Plot_2019!AA115</f>
        <v>91.743119266055047</v>
      </c>
      <c r="H110" s="27">
        <f>+Plot_2019!AB115</f>
        <v>6.7877769470214844</v>
      </c>
      <c r="I110" s="38"/>
      <c r="N110" s="27"/>
      <c r="O110" s="27"/>
      <c r="P110" s="27"/>
      <c r="R110" s="27">
        <f>+Plot_2019!AU115</f>
        <v>100</v>
      </c>
      <c r="S110" s="27">
        <f>+Plot_2019!AV115</f>
        <v>54.054054054054056</v>
      </c>
      <c r="T110" s="27">
        <f>+Plot_2019!AW115</f>
        <v>11.928889274597168</v>
      </c>
    </row>
    <row r="111" spans="5:20" x14ac:dyDescent="0.25">
      <c r="E111" s="34"/>
      <c r="F111" s="27">
        <f>+Plot_2019!Z116</f>
        <v>101</v>
      </c>
      <c r="G111" s="27">
        <f>+Plot_2019!AA116</f>
        <v>92.660550458715591</v>
      </c>
      <c r="H111" s="27">
        <f>+Plot_2019!AB116</f>
        <v>6.7627778053283691</v>
      </c>
      <c r="I111" s="38"/>
      <c r="N111" s="27"/>
      <c r="O111" s="27"/>
      <c r="P111" s="27"/>
      <c r="R111" s="27">
        <f>+Plot_2019!AU116</f>
        <v>101</v>
      </c>
      <c r="S111" s="27">
        <f>+Plot_2019!AV116</f>
        <v>54.594594594594589</v>
      </c>
      <c r="T111" s="27">
        <f>+Plot_2019!AW116</f>
        <v>11.928889274597168</v>
      </c>
    </row>
    <row r="112" spans="5:20" x14ac:dyDescent="0.25">
      <c r="E112" s="34"/>
      <c r="F112" s="27">
        <f>+Plot_2019!Z117</f>
        <v>102</v>
      </c>
      <c r="G112" s="27">
        <f>+Plot_2019!AA117</f>
        <v>93.577981651376149</v>
      </c>
      <c r="H112" s="27">
        <f>+Plot_2019!AB117</f>
        <v>6.7122225761413574</v>
      </c>
      <c r="I112" s="38"/>
      <c r="N112" s="27"/>
      <c r="O112" s="27"/>
      <c r="P112" s="27"/>
      <c r="R112" s="27">
        <f>+Plot_2019!AU117</f>
        <v>102</v>
      </c>
      <c r="S112" s="27">
        <f>+Plot_2019!AV117</f>
        <v>55.135135135135137</v>
      </c>
      <c r="T112" s="27">
        <f>+Plot_2019!AW117</f>
        <v>11.832221984863281</v>
      </c>
    </row>
    <row r="113" spans="5:20" x14ac:dyDescent="0.25">
      <c r="E113" s="34"/>
      <c r="F113" s="27">
        <f>+Plot_2019!Z118</f>
        <v>103</v>
      </c>
      <c r="G113" s="27">
        <f>+Plot_2019!AA118</f>
        <v>94.495412844036693</v>
      </c>
      <c r="H113" s="27">
        <f>+Plot_2019!AB118</f>
        <v>6.5599994659423828</v>
      </c>
      <c r="I113" s="38"/>
      <c r="N113" s="27"/>
      <c r="O113" s="27"/>
      <c r="P113" s="27"/>
      <c r="R113" s="27">
        <f>+Plot_2019!AU118</f>
        <v>103</v>
      </c>
      <c r="S113" s="27">
        <f>+Plot_2019!AV118</f>
        <v>55.67567567567567</v>
      </c>
      <c r="T113" s="27">
        <f>+Plot_2019!AW118</f>
        <v>11.832221984863281</v>
      </c>
    </row>
    <row r="114" spans="5:20" x14ac:dyDescent="0.25">
      <c r="E114" s="34"/>
      <c r="F114" s="27">
        <f>+Plot_2019!Z119</f>
        <v>104</v>
      </c>
      <c r="G114" s="27">
        <f>+Plot_2019!AA119</f>
        <v>95.412844036697251</v>
      </c>
      <c r="H114" s="27">
        <f>+Plot_2019!AB119</f>
        <v>6.3822216987609863</v>
      </c>
      <c r="I114" s="38"/>
      <c r="R114" s="27">
        <f>+Plot_2019!AU119</f>
        <v>104</v>
      </c>
      <c r="S114" s="27">
        <f>+Plot_2019!AV119</f>
        <v>56.216216216216218</v>
      </c>
      <c r="T114" s="27">
        <f>+Plot_2019!AW119</f>
        <v>11.758889198303223</v>
      </c>
    </row>
    <row r="115" spans="5:20" x14ac:dyDescent="0.25">
      <c r="E115" s="34"/>
      <c r="F115" s="27">
        <f>+Plot_2019!Z120</f>
        <v>105</v>
      </c>
      <c r="G115" s="27">
        <f>+Plot_2019!AA120</f>
        <v>96.330275229357795</v>
      </c>
      <c r="H115" s="27">
        <f>+Plot_2019!AB120</f>
        <v>6.331110954284668</v>
      </c>
      <c r="I115" s="38"/>
      <c r="R115" s="27">
        <f>+Plot_2019!AU120</f>
        <v>105</v>
      </c>
      <c r="S115" s="27">
        <f>+Plot_2019!AV120</f>
        <v>56.756756756756758</v>
      </c>
      <c r="T115" s="27">
        <f>+Plot_2019!AW120</f>
        <v>11.758889198303223</v>
      </c>
    </row>
    <row r="116" spans="5:20" x14ac:dyDescent="0.25">
      <c r="E116" s="34"/>
      <c r="F116" s="27">
        <f>+Plot_2019!Z121</f>
        <v>106</v>
      </c>
      <c r="G116" s="27">
        <f>+Plot_2019!AA121</f>
        <v>97.247706422018354</v>
      </c>
      <c r="H116" s="27">
        <f>+Plot_2019!AB121</f>
        <v>5.8472232818603516</v>
      </c>
      <c r="I116" s="38"/>
      <c r="R116" s="27">
        <f>+Plot_2019!AU121</f>
        <v>106</v>
      </c>
      <c r="S116" s="27">
        <f>+Plot_2019!AV121</f>
        <v>57.297297297297298</v>
      </c>
      <c r="T116" s="27">
        <f>+Plot_2019!AW121</f>
        <v>11.733887672424316</v>
      </c>
    </row>
    <row r="117" spans="5:20" x14ac:dyDescent="0.25">
      <c r="E117" s="34"/>
      <c r="F117" s="27">
        <f>+Plot_2019!Z122</f>
        <v>107</v>
      </c>
      <c r="G117" s="27">
        <f>+Plot_2019!AA122</f>
        <v>98.165137614678898</v>
      </c>
      <c r="H117" s="27">
        <f>+Plot_2019!AB122</f>
        <v>5.7188882827758789</v>
      </c>
      <c r="I117" s="38"/>
      <c r="R117" s="27">
        <f>+Plot_2019!AU122</f>
        <v>107</v>
      </c>
      <c r="S117" s="27">
        <f>+Plot_2019!AV122</f>
        <v>57.837837837837839</v>
      </c>
      <c r="T117" s="27">
        <f>+Plot_2019!AW122</f>
        <v>11.733887672424316</v>
      </c>
    </row>
    <row r="118" spans="5:20" x14ac:dyDescent="0.25">
      <c r="E118" s="34"/>
      <c r="F118" s="27">
        <f>+Plot_2019!Z123</f>
        <v>108</v>
      </c>
      <c r="G118" s="27">
        <f>+Plot_2019!AA123</f>
        <v>99.082568807339456</v>
      </c>
      <c r="H118" s="27">
        <f>+Plot_2019!AB123</f>
        <v>5.4622225761413574</v>
      </c>
      <c r="I118" s="38"/>
      <c r="R118" s="27">
        <f>+Plot_2019!AU123</f>
        <v>108</v>
      </c>
      <c r="S118" s="27">
        <f>+Plot_2019!AV123</f>
        <v>58.378378378378379</v>
      </c>
      <c r="T118" s="27">
        <f>+Plot_2019!AW123</f>
        <v>11.565000534057617</v>
      </c>
    </row>
    <row r="119" spans="5:20" x14ac:dyDescent="0.25">
      <c r="E119" s="34"/>
      <c r="F119" s="27"/>
      <c r="G119" s="27"/>
      <c r="H119" s="27"/>
      <c r="R119" s="27">
        <f>+Plot_2019!AU124</f>
        <v>109</v>
      </c>
      <c r="S119" s="27">
        <f>+Plot_2019!AV124</f>
        <v>58.918918918918919</v>
      </c>
      <c r="T119" s="27">
        <f>+Plot_2019!AW124</f>
        <v>11.539999961853027</v>
      </c>
    </row>
    <row r="120" spans="5:20" x14ac:dyDescent="0.25">
      <c r="E120" s="34"/>
      <c r="F120" s="27"/>
      <c r="G120" s="27"/>
      <c r="H120" s="27"/>
      <c r="R120" s="27">
        <f>+Plot_2019!AU125</f>
        <v>110</v>
      </c>
      <c r="S120" s="27">
        <f>+Plot_2019!AV125</f>
        <v>59.45945945945946</v>
      </c>
      <c r="T120" s="27">
        <f>+Plot_2019!AW125</f>
        <v>11.539999961853027</v>
      </c>
    </row>
    <row r="121" spans="5:20" x14ac:dyDescent="0.25">
      <c r="E121" s="34"/>
      <c r="F121" s="27"/>
      <c r="G121" s="27"/>
      <c r="H121" s="27"/>
      <c r="R121" s="27">
        <f>+Plot_2019!AU126</f>
        <v>111</v>
      </c>
      <c r="S121" s="27">
        <f>+Plot_2019!AV126</f>
        <v>60</v>
      </c>
      <c r="T121" s="27">
        <f>+Plot_2019!AW126</f>
        <v>11.516111373901367</v>
      </c>
    </row>
    <row r="122" spans="5:20" x14ac:dyDescent="0.25">
      <c r="E122" s="34"/>
      <c r="F122" s="27"/>
      <c r="G122" s="27"/>
      <c r="H122" s="27"/>
      <c r="R122" s="27">
        <f>+Plot_2019!AU127</f>
        <v>112</v>
      </c>
      <c r="S122" s="27">
        <f>+Plot_2019!AV127</f>
        <v>60.540540540540547</v>
      </c>
      <c r="T122" s="27">
        <f>+Plot_2019!AW127</f>
        <v>11.467221260070801</v>
      </c>
    </row>
    <row r="123" spans="5:20" x14ac:dyDescent="0.25">
      <c r="E123" s="34"/>
      <c r="F123" s="27"/>
      <c r="G123" s="27"/>
      <c r="H123" s="27"/>
      <c r="R123" s="27">
        <f>+Plot_2019!AU128</f>
        <v>113</v>
      </c>
      <c r="S123" s="27">
        <f>+Plot_2019!AV128</f>
        <v>61.081081081081081</v>
      </c>
      <c r="T123" s="27">
        <f>+Plot_2019!AW128</f>
        <v>11.442777633666992</v>
      </c>
    </row>
    <row r="124" spans="5:20" x14ac:dyDescent="0.25">
      <c r="E124" s="34"/>
      <c r="F124" s="27"/>
      <c r="G124" s="27"/>
      <c r="H124" s="27"/>
      <c r="R124" s="27">
        <f>+Plot_2019!AU129</f>
        <v>114</v>
      </c>
      <c r="S124" s="27">
        <f>+Plot_2019!AV129</f>
        <v>61.621621621621628</v>
      </c>
      <c r="T124" s="27">
        <f>+Plot_2019!AW129</f>
        <v>11.369999885559082</v>
      </c>
    </row>
    <row r="125" spans="5:20" x14ac:dyDescent="0.25">
      <c r="E125" s="34"/>
      <c r="F125" s="27"/>
      <c r="G125" s="27"/>
      <c r="H125" s="27"/>
      <c r="R125" s="27">
        <f>+Plot_2019!AU130</f>
        <v>115</v>
      </c>
      <c r="S125" s="27">
        <f>+Plot_2019!AV130</f>
        <v>62.162162162162161</v>
      </c>
      <c r="T125" s="27">
        <f>+Plot_2019!AW130</f>
        <v>11.297222137451172</v>
      </c>
    </row>
    <row r="126" spans="5:20" x14ac:dyDescent="0.25">
      <c r="E126" s="34"/>
      <c r="F126" s="27"/>
      <c r="G126" s="27"/>
      <c r="H126" s="27"/>
      <c r="R126" s="27">
        <f>+Plot_2019!AU131</f>
        <v>116</v>
      </c>
      <c r="S126" s="27">
        <f>+Plot_2019!AV131</f>
        <v>62.702702702702709</v>
      </c>
      <c r="T126" s="27">
        <f>+Plot_2019!AW131</f>
        <v>11.247776985168457</v>
      </c>
    </row>
    <row r="127" spans="5:20" x14ac:dyDescent="0.25">
      <c r="E127" s="34"/>
      <c r="F127" s="27"/>
      <c r="G127" s="27"/>
      <c r="H127" s="27"/>
      <c r="R127" s="27">
        <f>+Plot_2019!AU132</f>
        <v>117</v>
      </c>
      <c r="S127" s="27">
        <f>+Plot_2019!AV132</f>
        <v>63.243243243243242</v>
      </c>
      <c r="T127" s="27">
        <f>+Plot_2019!AW132</f>
        <v>11.199999809265137</v>
      </c>
    </row>
    <row r="128" spans="5:20" x14ac:dyDescent="0.25">
      <c r="E128" s="34"/>
      <c r="F128" s="27"/>
      <c r="G128" s="27"/>
      <c r="H128" s="27"/>
      <c r="R128" s="27">
        <f>+Plot_2019!AU133</f>
        <v>118</v>
      </c>
      <c r="S128" s="27">
        <f>+Plot_2019!AV133</f>
        <v>63.78378378378379</v>
      </c>
      <c r="T128" s="27">
        <f>+Plot_2019!AW133</f>
        <v>11.17500114440918</v>
      </c>
    </row>
    <row r="129" spans="5:20" x14ac:dyDescent="0.25">
      <c r="E129" s="34"/>
      <c r="F129" s="27"/>
      <c r="G129" s="27"/>
      <c r="H129" s="27"/>
      <c r="R129" s="27">
        <f>+Plot_2019!AU134</f>
        <v>119</v>
      </c>
      <c r="S129" s="27">
        <f>+Plot_2019!AV134</f>
        <v>64.324324324324323</v>
      </c>
      <c r="T129" s="27">
        <f>+Plot_2019!AW134</f>
        <v>11.151110649108887</v>
      </c>
    </row>
    <row r="130" spans="5:20" x14ac:dyDescent="0.25">
      <c r="E130" s="34"/>
      <c r="F130" s="27"/>
      <c r="G130" s="27"/>
      <c r="H130" s="27"/>
      <c r="R130" s="27">
        <f>+Plot_2019!AU135</f>
        <v>120</v>
      </c>
      <c r="S130" s="27">
        <f>+Plot_2019!AV135</f>
        <v>64.86486486486487</v>
      </c>
      <c r="T130" s="27">
        <f>+Plot_2019!AW135</f>
        <v>11.127222061157227</v>
      </c>
    </row>
    <row r="131" spans="5:20" x14ac:dyDescent="0.25">
      <c r="E131" s="34"/>
      <c r="F131" s="27"/>
      <c r="G131" s="27"/>
      <c r="H131" s="27"/>
      <c r="R131" s="27">
        <f>+Plot_2019!AU136</f>
        <v>121</v>
      </c>
      <c r="S131" s="27">
        <f>+Plot_2019!AV136</f>
        <v>65.405405405405403</v>
      </c>
      <c r="T131" s="27">
        <f>+Plot_2019!AW136</f>
        <v>11.028889656066895</v>
      </c>
    </row>
    <row r="132" spans="5:20" x14ac:dyDescent="0.25">
      <c r="E132" s="34"/>
      <c r="F132" s="27"/>
      <c r="G132" s="27"/>
      <c r="H132" s="27"/>
      <c r="R132" s="27">
        <f>+Plot_2019!AU137</f>
        <v>122</v>
      </c>
      <c r="S132" s="27">
        <f>+Plot_2019!AV137</f>
        <v>65.945945945945951</v>
      </c>
      <c r="T132" s="27">
        <f>+Plot_2019!AW137</f>
        <v>10.979999542236328</v>
      </c>
    </row>
    <row r="133" spans="5:20" x14ac:dyDescent="0.25">
      <c r="E133" s="34"/>
      <c r="F133" s="27"/>
      <c r="G133" s="27"/>
      <c r="H133" s="27"/>
      <c r="R133" s="27">
        <f>+Plot_2019!AU138</f>
        <v>123</v>
      </c>
      <c r="S133" s="27">
        <f>+Plot_2019!AV138</f>
        <v>66.486486486486484</v>
      </c>
      <c r="T133" s="27">
        <f>+Plot_2019!AW138</f>
        <v>10.907221794128418</v>
      </c>
    </row>
    <row r="134" spans="5:20" x14ac:dyDescent="0.25">
      <c r="E134" s="34"/>
      <c r="F134" s="27"/>
      <c r="G134" s="27"/>
      <c r="H134" s="27"/>
      <c r="R134" s="27">
        <f>+Plot_2019!AU139</f>
        <v>124</v>
      </c>
      <c r="S134" s="27">
        <f>+Plot_2019!AV139</f>
        <v>67.027027027027032</v>
      </c>
      <c r="T134" s="27">
        <f>+Plot_2019!AW139</f>
        <v>10.857776641845703</v>
      </c>
    </row>
    <row r="135" spans="5:20" x14ac:dyDescent="0.25">
      <c r="E135" s="34"/>
      <c r="F135" s="27"/>
      <c r="G135" s="27"/>
      <c r="H135" s="27"/>
      <c r="R135" s="27">
        <f>+Plot_2019!AU140</f>
        <v>125</v>
      </c>
      <c r="S135" s="27">
        <f>+Plot_2019!AV140</f>
        <v>67.567567567567565</v>
      </c>
      <c r="T135" s="27">
        <f>+Plot_2019!AW140</f>
        <v>10.833889007568359</v>
      </c>
    </row>
    <row r="136" spans="5:20" x14ac:dyDescent="0.25">
      <c r="E136" s="34"/>
      <c r="F136" s="27"/>
      <c r="G136" s="27"/>
      <c r="H136" s="27"/>
      <c r="R136" s="27">
        <f>+Plot_2019!AU141</f>
        <v>126</v>
      </c>
      <c r="S136" s="27">
        <f>+Plot_2019!AV141</f>
        <v>68.108108108108112</v>
      </c>
      <c r="T136" s="27">
        <f>+Plot_2019!AW141</f>
        <v>10.662777900695801</v>
      </c>
    </row>
    <row r="137" spans="5:20" x14ac:dyDescent="0.25">
      <c r="E137" s="34"/>
      <c r="F137" s="27"/>
      <c r="G137" s="27"/>
      <c r="H137" s="27"/>
      <c r="R137" s="27">
        <f>+Plot_2019!AU142</f>
        <v>127</v>
      </c>
      <c r="S137" s="27">
        <f>+Plot_2019!AV142</f>
        <v>68.648648648648646</v>
      </c>
      <c r="T137" s="27">
        <f>+Plot_2019!AW142</f>
        <v>10.541110992431641</v>
      </c>
    </row>
    <row r="138" spans="5:20" x14ac:dyDescent="0.25">
      <c r="E138" s="34"/>
      <c r="F138" s="27"/>
      <c r="G138" s="27"/>
      <c r="H138" s="27"/>
      <c r="R138" s="27">
        <f>+Plot_2019!AU143</f>
        <v>128</v>
      </c>
      <c r="S138" s="27">
        <f>+Plot_2019!AV143</f>
        <v>69.189189189189193</v>
      </c>
      <c r="T138" s="27">
        <f>+Plot_2019!AW143</f>
        <v>10.516111373901367</v>
      </c>
    </row>
    <row r="139" spans="5:20" x14ac:dyDescent="0.25">
      <c r="E139" s="34"/>
      <c r="F139" s="27"/>
      <c r="G139" s="27"/>
      <c r="H139" s="27"/>
      <c r="R139" s="27">
        <f>+Plot_2019!AU144</f>
        <v>129</v>
      </c>
      <c r="S139" s="27">
        <f>+Plot_2019!AV144</f>
        <v>69.729729729729726</v>
      </c>
      <c r="T139" s="27">
        <f>+Plot_2019!AW144</f>
        <v>10.393888473510742</v>
      </c>
    </row>
    <row r="140" spans="5:20" x14ac:dyDescent="0.25">
      <c r="E140" s="34"/>
      <c r="F140" s="27"/>
      <c r="G140" s="27"/>
      <c r="H140" s="27"/>
      <c r="R140" s="27">
        <f>+Plot_2019!AU145</f>
        <v>130</v>
      </c>
      <c r="S140" s="27">
        <f>+Plot_2019!AV145</f>
        <v>70.270270270270274</v>
      </c>
      <c r="T140" s="27">
        <f>+Plot_2019!AW145</f>
        <v>10.247221946716309</v>
      </c>
    </row>
    <row r="141" spans="5:20" x14ac:dyDescent="0.25">
      <c r="E141" s="34"/>
      <c r="F141" s="27"/>
      <c r="G141" s="27"/>
      <c r="H141" s="27"/>
      <c r="R141" s="27">
        <f>+Plot_2019!AU146</f>
        <v>131</v>
      </c>
      <c r="S141" s="27">
        <f>+Plot_2019!AV146</f>
        <v>70.810810810810807</v>
      </c>
      <c r="T141" s="27">
        <f>+Plot_2019!AW146</f>
        <v>10.222223281860352</v>
      </c>
    </row>
    <row r="142" spans="5:20" x14ac:dyDescent="0.25">
      <c r="E142" s="34"/>
      <c r="F142" s="27"/>
      <c r="G142" s="27"/>
      <c r="H142" s="27"/>
      <c r="R142" s="27">
        <f>+Plot_2019!AU147</f>
        <v>132</v>
      </c>
      <c r="S142" s="27">
        <f>+Plot_2019!AV147</f>
        <v>71.351351351351354</v>
      </c>
      <c r="T142" s="27">
        <f>+Plot_2019!AW147</f>
        <v>9.9772224426269531</v>
      </c>
    </row>
    <row r="143" spans="5:20" x14ac:dyDescent="0.25">
      <c r="E143" s="34"/>
      <c r="F143" s="27"/>
      <c r="G143" s="27"/>
      <c r="H143" s="27"/>
      <c r="R143" s="27">
        <f>+Plot_2019!AU148</f>
        <v>133</v>
      </c>
      <c r="S143" s="27">
        <f>+Plot_2019!AV148</f>
        <v>71.891891891891888</v>
      </c>
      <c r="T143" s="27">
        <f>+Plot_2019!AW148</f>
        <v>9.9277772903442383</v>
      </c>
    </row>
    <row r="144" spans="5:20" x14ac:dyDescent="0.25">
      <c r="E144" s="34"/>
      <c r="F144" s="27"/>
      <c r="G144" s="27"/>
      <c r="H144" s="27"/>
      <c r="R144" s="27">
        <f>+Plot_2019!AU149</f>
        <v>134</v>
      </c>
      <c r="S144" s="27">
        <f>+Plot_2019!AV149</f>
        <v>72.432432432432435</v>
      </c>
      <c r="T144" s="27">
        <f>+Plot_2019!AW149</f>
        <v>9.9277772903442383</v>
      </c>
    </row>
    <row r="145" spans="5:20" x14ac:dyDescent="0.25">
      <c r="E145" s="34"/>
      <c r="F145" s="27"/>
      <c r="G145" s="27"/>
      <c r="H145" s="27"/>
      <c r="R145" s="27">
        <f>+Plot_2019!AU150</f>
        <v>135</v>
      </c>
      <c r="S145" s="27">
        <f>+Plot_2019!AV150</f>
        <v>72.972972972972968</v>
      </c>
      <c r="T145" s="27">
        <f>+Plot_2019!AW150</f>
        <v>9.9027786254882813</v>
      </c>
    </row>
    <row r="146" spans="5:20" x14ac:dyDescent="0.25">
      <c r="E146" s="34"/>
      <c r="F146" s="27"/>
      <c r="G146" s="27"/>
      <c r="H146" s="27"/>
      <c r="R146" s="27">
        <f>+Plot_2019!AU151</f>
        <v>136</v>
      </c>
      <c r="S146" s="27">
        <f>+Plot_2019!AV151</f>
        <v>73.513513513513516</v>
      </c>
      <c r="T146" s="27">
        <f>+Plot_2019!AW151</f>
        <v>9.7799997329711914</v>
      </c>
    </row>
    <row r="147" spans="5:20" x14ac:dyDescent="0.25">
      <c r="E147" s="34"/>
      <c r="F147" s="27"/>
      <c r="G147" s="27"/>
      <c r="H147" s="27"/>
      <c r="R147" s="27">
        <f>+Plot_2019!AU152</f>
        <v>137</v>
      </c>
      <c r="S147" s="27">
        <f>+Plot_2019!AV152</f>
        <v>74.054054054054049</v>
      </c>
      <c r="T147" s="27">
        <f>+Plot_2019!AW152</f>
        <v>9.7311105728149414</v>
      </c>
    </row>
    <row r="148" spans="5:20" x14ac:dyDescent="0.25">
      <c r="E148" s="34"/>
      <c r="F148" s="27"/>
      <c r="G148" s="27"/>
      <c r="H148" s="27"/>
      <c r="R148" s="27">
        <f>+Plot_2019!AU153</f>
        <v>138</v>
      </c>
      <c r="S148" s="27">
        <f>+Plot_2019!AV153</f>
        <v>74.594594594594597</v>
      </c>
      <c r="T148" s="27">
        <f>+Plot_2019!AW153</f>
        <v>9.5827779769897461</v>
      </c>
    </row>
    <row r="149" spans="5:20" x14ac:dyDescent="0.25">
      <c r="E149" s="34"/>
      <c r="F149" s="27"/>
      <c r="G149" s="27"/>
      <c r="H149" s="27"/>
      <c r="R149" s="27">
        <f>+Plot_2019!AU154</f>
        <v>139</v>
      </c>
      <c r="S149" s="27">
        <f>+Plot_2019!AV154</f>
        <v>75.13513513513513</v>
      </c>
      <c r="T149" s="27">
        <f>+Plot_2019!AW154</f>
        <v>9.5338888168334961</v>
      </c>
    </row>
    <row r="150" spans="5:20" x14ac:dyDescent="0.25">
      <c r="E150" s="34"/>
      <c r="F150" s="27"/>
      <c r="G150" s="27"/>
      <c r="H150" s="27"/>
      <c r="R150" s="27">
        <f>+Plot_2019!AU155</f>
        <v>140</v>
      </c>
      <c r="S150" s="27">
        <f>+Plot_2019!AV155</f>
        <v>75.675675675675677</v>
      </c>
      <c r="T150" s="27">
        <f>+Plot_2019!AW155</f>
        <v>9.1877765655517578</v>
      </c>
    </row>
    <row r="151" spans="5:20" x14ac:dyDescent="0.25">
      <c r="E151" s="34"/>
      <c r="F151" s="27"/>
      <c r="G151" s="27"/>
      <c r="H151" s="27"/>
      <c r="R151" s="27">
        <f>+Plot_2019!AU156</f>
        <v>141</v>
      </c>
      <c r="S151" s="27">
        <f>+Plot_2019!AV156</f>
        <v>76.21621621621621</v>
      </c>
      <c r="T151" s="27">
        <f>+Plot_2019!AW156</f>
        <v>9.0638885498046875</v>
      </c>
    </row>
    <row r="152" spans="5:20" x14ac:dyDescent="0.25">
      <c r="E152" s="34"/>
      <c r="F152" s="27"/>
      <c r="G152" s="27"/>
      <c r="H152" s="27"/>
      <c r="R152" s="27">
        <f>+Plot_2019!AU157</f>
        <v>142</v>
      </c>
      <c r="S152" s="27">
        <f>+Plot_2019!AV157</f>
        <v>76.756756756756758</v>
      </c>
      <c r="T152" s="27">
        <f>+Plot_2019!AW157</f>
        <v>8.9411125183105469</v>
      </c>
    </row>
    <row r="153" spans="5:20" x14ac:dyDescent="0.25">
      <c r="E153" s="34"/>
      <c r="F153" s="27"/>
      <c r="G153" s="27"/>
      <c r="H153" s="27"/>
      <c r="R153" s="27">
        <f>+Plot_2019!AU158</f>
        <v>143</v>
      </c>
      <c r="S153" s="27">
        <f>+Plot_2019!AV158</f>
        <v>77.297297297297291</v>
      </c>
      <c r="T153" s="27">
        <f>+Plot_2019!AW158</f>
        <v>8.8911123275756836</v>
      </c>
    </row>
    <row r="154" spans="5:20" x14ac:dyDescent="0.25">
      <c r="E154" s="34"/>
      <c r="F154" s="27"/>
      <c r="G154" s="27"/>
      <c r="H154" s="27"/>
      <c r="R154" s="27">
        <f>+Plot_2019!AU159</f>
        <v>144</v>
      </c>
      <c r="S154" s="27">
        <f>+Plot_2019!AV159</f>
        <v>77.837837837837839</v>
      </c>
      <c r="T154" s="27">
        <f>+Plot_2019!AW159</f>
        <v>8.7672214508056641</v>
      </c>
    </row>
    <row r="155" spans="5:20" x14ac:dyDescent="0.25">
      <c r="E155" s="34"/>
      <c r="F155" s="27"/>
      <c r="G155" s="27"/>
      <c r="H155" s="27"/>
      <c r="R155" s="27">
        <f>+Plot_2019!AU160</f>
        <v>145</v>
      </c>
      <c r="S155" s="27">
        <f>+Plot_2019!AV160</f>
        <v>78.378378378378372</v>
      </c>
      <c r="T155" s="27">
        <f>+Plot_2019!AW160</f>
        <v>8.4938898086547852</v>
      </c>
    </row>
    <row r="156" spans="5:20" x14ac:dyDescent="0.25">
      <c r="E156" s="34"/>
      <c r="F156" s="27"/>
      <c r="G156" s="27"/>
      <c r="H156" s="27"/>
      <c r="R156" s="27">
        <f>+Plot_2019!AU161</f>
        <v>146</v>
      </c>
      <c r="S156" s="27">
        <f>+Plot_2019!AV161</f>
        <v>78.918918918918919</v>
      </c>
      <c r="T156" s="27">
        <f>+Plot_2019!AW161</f>
        <v>8.3938894271850586</v>
      </c>
    </row>
    <row r="157" spans="5:20" x14ac:dyDescent="0.25">
      <c r="E157" s="34"/>
      <c r="F157" s="27"/>
      <c r="G157" s="27"/>
      <c r="H157" s="27"/>
      <c r="R157" s="27">
        <f>+Plot_2019!AU162</f>
        <v>147</v>
      </c>
      <c r="S157" s="27">
        <f>+Plot_2019!AV162</f>
        <v>79.459459459459453</v>
      </c>
      <c r="T157" s="27">
        <f>+Plot_2019!AW162</f>
        <v>8.0200004577636719</v>
      </c>
    </row>
    <row r="158" spans="5:20" x14ac:dyDescent="0.25">
      <c r="E158" s="34"/>
      <c r="F158" s="27"/>
      <c r="G158" s="27"/>
      <c r="H158" s="27"/>
      <c r="R158" s="27">
        <f>+Plot_2019!AU163</f>
        <v>148</v>
      </c>
      <c r="S158" s="27">
        <f>+Plot_2019!AV163</f>
        <v>80</v>
      </c>
      <c r="T158" s="27">
        <f>+Plot_2019!AW163</f>
        <v>8.0200004577636719</v>
      </c>
    </row>
    <row r="159" spans="5:20" x14ac:dyDescent="0.25">
      <c r="E159" s="34"/>
      <c r="F159" s="27"/>
      <c r="G159" s="27"/>
      <c r="H159" s="27"/>
      <c r="R159" s="27">
        <f>+Plot_2019!AU164</f>
        <v>149</v>
      </c>
      <c r="S159" s="27">
        <f>+Plot_2019!AV164</f>
        <v>80.540540540540533</v>
      </c>
      <c r="T159" s="27">
        <f>+Plot_2019!AW164</f>
        <v>7.8949990272521973</v>
      </c>
    </row>
    <row r="160" spans="5:20" x14ac:dyDescent="0.25">
      <c r="E160" s="34"/>
      <c r="F160" s="27"/>
      <c r="G160" s="27"/>
      <c r="H160" s="27"/>
      <c r="R160" s="27">
        <f>+Plot_2019!AU165</f>
        <v>150</v>
      </c>
      <c r="S160" s="27">
        <f>+Plot_2019!AV165</f>
        <v>81.081081081081081</v>
      </c>
      <c r="T160" s="27">
        <f>+Plot_2019!AW165</f>
        <v>7.820000171661377</v>
      </c>
    </row>
    <row r="161" spans="5:20" x14ac:dyDescent="0.25">
      <c r="E161" s="34"/>
      <c r="F161" s="27"/>
      <c r="G161" s="27"/>
      <c r="H161" s="27"/>
      <c r="R161" s="27">
        <f>+Plot_2019!AU166</f>
        <v>151</v>
      </c>
      <c r="S161" s="27">
        <f>+Plot_2019!AV166</f>
        <v>81.621621621621614</v>
      </c>
      <c r="T161" s="27">
        <f>+Plot_2019!AW166</f>
        <v>7.7949991226196289</v>
      </c>
    </row>
    <row r="162" spans="5:20" x14ac:dyDescent="0.25">
      <c r="E162" s="34"/>
      <c r="F162" s="27"/>
      <c r="G162" s="27"/>
      <c r="H162" s="27"/>
      <c r="R162" s="27">
        <f>+Plot_2019!AU167</f>
        <v>152</v>
      </c>
      <c r="S162" s="27">
        <f>+Plot_2019!AV167</f>
        <v>82.162162162162161</v>
      </c>
      <c r="T162" s="27">
        <f>+Plot_2019!AW167</f>
        <v>7.7699999809265137</v>
      </c>
    </row>
    <row r="163" spans="5:20" x14ac:dyDescent="0.25">
      <c r="E163" s="34"/>
      <c r="F163" s="27"/>
      <c r="G163" s="27"/>
      <c r="H163" s="27"/>
      <c r="R163" s="27">
        <f>+Plot_2019!AU168</f>
        <v>153</v>
      </c>
      <c r="S163" s="27">
        <f>+Plot_2019!AV168</f>
        <v>82.702702702702709</v>
      </c>
      <c r="T163" s="27">
        <f>+Plot_2019!AW168</f>
        <v>7.7450008392333984</v>
      </c>
    </row>
    <row r="164" spans="5:20" x14ac:dyDescent="0.25">
      <c r="E164" s="34"/>
      <c r="F164" s="27"/>
      <c r="G164" s="27"/>
      <c r="H164" s="27"/>
      <c r="R164" s="27">
        <f>+Plot_2019!AU169</f>
        <v>154</v>
      </c>
      <c r="S164" s="27">
        <f>+Plot_2019!AV169</f>
        <v>83.243243243243242</v>
      </c>
      <c r="T164" s="27">
        <f>+Plot_2019!AW169</f>
        <v>7.6950011253356934</v>
      </c>
    </row>
    <row r="165" spans="5:20" x14ac:dyDescent="0.25">
      <c r="E165" s="34"/>
      <c r="F165" s="27"/>
      <c r="G165" s="27"/>
      <c r="H165" s="27"/>
      <c r="R165" s="27">
        <f>+Plot_2019!AU170</f>
        <v>155</v>
      </c>
      <c r="S165" s="27">
        <f>+Plot_2019!AV170</f>
        <v>83.78378378378379</v>
      </c>
      <c r="T165" s="27">
        <f>+Plot_2019!AW170</f>
        <v>7.5688891410827637</v>
      </c>
    </row>
    <row r="166" spans="5:20" x14ac:dyDescent="0.25">
      <c r="E166" s="34"/>
      <c r="F166" s="27"/>
      <c r="G166" s="27"/>
      <c r="H166" s="27"/>
      <c r="R166" s="27">
        <f>+Plot_2019!AU171</f>
        <v>156</v>
      </c>
      <c r="S166" s="27">
        <f>+Plot_2019!AV171</f>
        <v>84.324324324324323</v>
      </c>
      <c r="T166" s="27">
        <f>+Plot_2019!AW171</f>
        <v>7.5438880920410156</v>
      </c>
    </row>
    <row r="167" spans="5:20" x14ac:dyDescent="0.25">
      <c r="E167" s="34"/>
      <c r="F167" s="27"/>
      <c r="G167" s="27"/>
      <c r="H167" s="27"/>
      <c r="R167" s="27">
        <f>+Plot_2019!AU172</f>
        <v>157</v>
      </c>
      <c r="S167" s="27">
        <f>+Plot_2019!AV172</f>
        <v>84.86486486486487</v>
      </c>
      <c r="T167" s="27">
        <f>+Plot_2019!AW172</f>
        <v>7.418889045715332</v>
      </c>
    </row>
    <row r="168" spans="5:20" x14ac:dyDescent="0.25">
      <c r="E168" s="34"/>
      <c r="R168" s="27">
        <f>+Plot_2019!AU173</f>
        <v>158</v>
      </c>
      <c r="S168" s="27">
        <f>+Plot_2019!AV173</f>
        <v>85.405405405405403</v>
      </c>
      <c r="T168" s="27">
        <f>+Plot_2019!AW173</f>
        <v>7.3677783012390137</v>
      </c>
    </row>
    <row r="169" spans="5:20" x14ac:dyDescent="0.25">
      <c r="E169" s="34"/>
      <c r="R169" s="27">
        <f>+Plot_2019!AU174</f>
        <v>159</v>
      </c>
      <c r="S169" s="27">
        <f>+Plot_2019!AV174</f>
        <v>85.945945945945951</v>
      </c>
      <c r="T169" s="27">
        <f>+Plot_2019!AW174</f>
        <v>7.0411109924316406</v>
      </c>
    </row>
    <row r="170" spans="5:20" x14ac:dyDescent="0.25">
      <c r="E170" s="34"/>
      <c r="R170" s="27">
        <f>+Plot_2019!AU175</f>
        <v>160</v>
      </c>
      <c r="S170" s="27">
        <f>+Plot_2019!AV175</f>
        <v>86.486486486486484</v>
      </c>
      <c r="T170" s="27">
        <f>+Plot_2019!AW175</f>
        <v>7.0149993896484375</v>
      </c>
    </row>
    <row r="171" spans="5:20" x14ac:dyDescent="0.25">
      <c r="E171" s="34"/>
      <c r="R171" s="27">
        <f>+Plot_2019!AU176</f>
        <v>161</v>
      </c>
      <c r="S171" s="27">
        <f>+Plot_2019!AV176</f>
        <v>87.027027027027032</v>
      </c>
      <c r="T171" s="27">
        <f>+Plot_2019!AW176</f>
        <v>6.9900002479553223</v>
      </c>
    </row>
    <row r="172" spans="5:20" x14ac:dyDescent="0.25">
      <c r="E172" s="34"/>
      <c r="R172" s="27">
        <f>+Plot_2019!AU177</f>
        <v>162</v>
      </c>
      <c r="S172" s="27">
        <f>+Plot_2019!AV177</f>
        <v>87.567567567567579</v>
      </c>
      <c r="T172" s="27">
        <f>+Plot_2019!AW177</f>
        <v>6.9649991989135742</v>
      </c>
    </row>
    <row r="173" spans="5:20" x14ac:dyDescent="0.25">
      <c r="E173" s="34"/>
      <c r="R173" s="27">
        <f>+Plot_2019!AU178</f>
        <v>163</v>
      </c>
      <c r="S173" s="27">
        <f>+Plot_2019!AV178</f>
        <v>88.108108108108112</v>
      </c>
      <c r="T173" s="27">
        <f>+Plot_2019!AW178</f>
        <v>6.8888897895812988</v>
      </c>
    </row>
    <row r="174" spans="5:20" x14ac:dyDescent="0.25">
      <c r="E174" s="34"/>
      <c r="R174" s="27">
        <f>+Plot_2019!AU179</f>
        <v>164</v>
      </c>
      <c r="S174" s="27">
        <f>+Plot_2019!AV179</f>
        <v>88.64864864864866</v>
      </c>
      <c r="T174" s="27">
        <f>+Plot_2019!AW179</f>
        <v>6.7877769470214844</v>
      </c>
    </row>
    <row r="175" spans="5:20" x14ac:dyDescent="0.25">
      <c r="E175" s="34"/>
      <c r="R175" s="27">
        <f>+Plot_2019!AU180</f>
        <v>165</v>
      </c>
      <c r="S175" s="27">
        <f>+Plot_2019!AV180</f>
        <v>89.189189189189193</v>
      </c>
      <c r="T175" s="27">
        <f>+Plot_2019!AW180</f>
        <v>6.7627778053283691</v>
      </c>
    </row>
    <row r="176" spans="5:20" x14ac:dyDescent="0.25">
      <c r="E176" s="34"/>
      <c r="R176" s="27">
        <f>+Plot_2019!AU181</f>
        <v>166</v>
      </c>
      <c r="S176" s="27">
        <f>+Plot_2019!AV181</f>
        <v>89.72972972972974</v>
      </c>
      <c r="T176" s="27">
        <f>+Plot_2019!AW181</f>
        <v>6.7122225761413574</v>
      </c>
    </row>
    <row r="177" spans="5:20" x14ac:dyDescent="0.25">
      <c r="E177" s="34"/>
      <c r="R177" s="27">
        <f>+Plot_2019!AU182</f>
        <v>167</v>
      </c>
      <c r="S177" s="27">
        <f>+Plot_2019!AV182</f>
        <v>90.270270270270274</v>
      </c>
      <c r="T177" s="27">
        <f>+Plot_2019!AW182</f>
        <v>6.5599994659423828</v>
      </c>
    </row>
    <row r="178" spans="5:20" x14ac:dyDescent="0.25">
      <c r="E178" s="34"/>
      <c r="R178" s="27">
        <f>+Plot_2019!AU183</f>
        <v>168</v>
      </c>
      <c r="S178" s="27">
        <f>+Plot_2019!AV183</f>
        <v>90.810810810810821</v>
      </c>
      <c r="T178" s="27">
        <f>+Plot_2019!AW183</f>
        <v>6.3822216987609863</v>
      </c>
    </row>
    <row r="179" spans="5:20" x14ac:dyDescent="0.25">
      <c r="E179" s="34"/>
      <c r="R179" s="27">
        <f>+Plot_2019!AU184</f>
        <v>169</v>
      </c>
      <c r="S179" s="27">
        <f>+Plot_2019!AV184</f>
        <v>91.351351351351354</v>
      </c>
      <c r="T179" s="27">
        <f>+Plot_2019!AW184</f>
        <v>6.331110954284668</v>
      </c>
    </row>
    <row r="180" spans="5:20" x14ac:dyDescent="0.25">
      <c r="E180" s="34"/>
      <c r="R180" s="27">
        <f>+Plot_2019!AU185</f>
        <v>170</v>
      </c>
      <c r="S180" s="27">
        <f>+Plot_2019!AV185</f>
        <v>91.891891891891902</v>
      </c>
      <c r="T180" s="27">
        <f>+Plot_2019!AW185</f>
        <v>5.9238877296447754</v>
      </c>
    </row>
    <row r="181" spans="5:20" x14ac:dyDescent="0.25">
      <c r="E181" s="34"/>
      <c r="R181" s="27">
        <f>+Plot_2019!AU186</f>
        <v>171</v>
      </c>
      <c r="S181" s="27">
        <f>+Plot_2019!AV186</f>
        <v>92.432432432432435</v>
      </c>
      <c r="T181" s="27">
        <f>+Plot_2019!AW186</f>
        <v>5.8472232818603516</v>
      </c>
    </row>
    <row r="182" spans="5:20" x14ac:dyDescent="0.25">
      <c r="E182" s="34"/>
      <c r="R182" s="27">
        <f>+Plot_2019!AU187</f>
        <v>172</v>
      </c>
      <c r="S182" s="27">
        <f>+Plot_2019!AV187</f>
        <v>92.972972972972983</v>
      </c>
      <c r="T182" s="27">
        <f>+Plot_2019!AW187</f>
        <v>5.7188882827758789</v>
      </c>
    </row>
    <row r="183" spans="5:20" x14ac:dyDescent="0.25">
      <c r="E183" s="34"/>
      <c r="R183" s="27">
        <f>+Plot_2019!AU188</f>
        <v>173</v>
      </c>
      <c r="S183" s="27">
        <f>+Plot_2019!AV188</f>
        <v>93.513513513513516</v>
      </c>
      <c r="T183" s="27">
        <f>+Plot_2019!AW188</f>
        <v>5.5911107063293457</v>
      </c>
    </row>
    <row r="184" spans="5:20" x14ac:dyDescent="0.25">
      <c r="E184" s="34"/>
      <c r="R184" s="27">
        <f>+Plot_2019!AU189</f>
        <v>174</v>
      </c>
      <c r="S184" s="27">
        <f>+Plot_2019!AV189</f>
        <v>94.054054054054063</v>
      </c>
      <c r="T184" s="27">
        <f>+Plot_2019!AW189</f>
        <v>5.4622225761413574</v>
      </c>
    </row>
    <row r="185" spans="5:20" x14ac:dyDescent="0.25">
      <c r="E185" s="34"/>
      <c r="R185" s="27">
        <f>+Plot_2019!AU190</f>
        <v>175</v>
      </c>
      <c r="S185" s="27">
        <f>+Plot_2019!AV190</f>
        <v>94.594594594594597</v>
      </c>
      <c r="T185" s="27">
        <f>+Plot_2019!AW190</f>
        <v>5.4372215270996094</v>
      </c>
    </row>
    <row r="186" spans="5:20" x14ac:dyDescent="0.25">
      <c r="E186" s="34"/>
      <c r="R186" s="27">
        <f>+Plot_2019!AU191</f>
        <v>176</v>
      </c>
      <c r="S186" s="27">
        <f>+Plot_2019!AV191</f>
        <v>95.135135135135144</v>
      </c>
      <c r="T186" s="27">
        <f>+Plot_2019!AW191</f>
        <v>5.4369997978210449</v>
      </c>
    </row>
    <row r="187" spans="5:20" x14ac:dyDescent="0.25">
      <c r="E187" s="34"/>
      <c r="R187" s="27">
        <f>+Plot_2019!AU192</f>
        <v>177</v>
      </c>
      <c r="S187" s="27">
        <f>+Plot_2019!AV192</f>
        <v>95.675675675675677</v>
      </c>
      <c r="T187" s="27">
        <f>+Plot_2019!AW192</f>
        <v>5.3850002288818359</v>
      </c>
    </row>
    <row r="188" spans="5:20" x14ac:dyDescent="0.25">
      <c r="E188" s="34"/>
      <c r="R188" s="27">
        <f>+Plot_2019!AU193</f>
        <v>178</v>
      </c>
      <c r="S188" s="27">
        <f>+Plot_2019!AV193</f>
        <v>96.216216216216225</v>
      </c>
      <c r="T188" s="27">
        <f>+Plot_2019!AW193</f>
        <v>5.2311115264892578</v>
      </c>
    </row>
    <row r="189" spans="5:20" x14ac:dyDescent="0.25">
      <c r="E189" s="34"/>
      <c r="R189" s="27">
        <f>+Plot_2019!AU194</f>
        <v>179</v>
      </c>
      <c r="S189" s="27">
        <f>+Plot_2019!AV194</f>
        <v>96.756756756756758</v>
      </c>
      <c r="T189" s="27">
        <f>+Plot_2019!AW194</f>
        <v>4.7661104202270508</v>
      </c>
    </row>
    <row r="190" spans="5:20" x14ac:dyDescent="0.25">
      <c r="E190" s="34"/>
      <c r="R190" s="27">
        <f>+Plot_2019!AU195</f>
        <v>180</v>
      </c>
      <c r="S190" s="27">
        <f>+Plot_2019!AV195</f>
        <v>97.297297297297305</v>
      </c>
      <c r="T190" s="27">
        <f>+Plot_2019!AW195</f>
        <v>4.6100001335144043</v>
      </c>
    </row>
    <row r="191" spans="5:20" x14ac:dyDescent="0.25">
      <c r="E191" s="34"/>
      <c r="R191" s="27">
        <f>+Plot_2019!AU196</f>
        <v>181</v>
      </c>
      <c r="S191" s="27">
        <f>+Plot_2019!AV196</f>
        <v>97.837837837837839</v>
      </c>
      <c r="T191" s="27">
        <f>+Plot_2019!AW196</f>
        <v>4.5322227478027344</v>
      </c>
    </row>
    <row r="192" spans="5:20" x14ac:dyDescent="0.25">
      <c r="E192" s="34"/>
      <c r="R192" s="27">
        <f>+Plot_2019!AU197</f>
        <v>182</v>
      </c>
      <c r="S192" s="27">
        <f>+Plot_2019!AV197</f>
        <v>98.378378378378386</v>
      </c>
      <c r="T192" s="27">
        <f>+Plot_2019!AW197</f>
        <v>3.3272213935852051</v>
      </c>
    </row>
    <row r="193" spans="5:20" x14ac:dyDescent="0.25">
      <c r="E193" s="34"/>
      <c r="R193" s="27">
        <f>+Plot_2019!AU198</f>
        <v>183</v>
      </c>
      <c r="S193" s="27">
        <f>+Plot_2019!AV198</f>
        <v>98.918918918918919</v>
      </c>
      <c r="T193" s="27">
        <f>+Plot_2019!AW198</f>
        <v>2.7699999809265137</v>
      </c>
    </row>
    <row r="194" spans="5:20" x14ac:dyDescent="0.25">
      <c r="E194" s="34"/>
      <c r="R194" s="27">
        <f>+Plot_2019!AU199</f>
        <v>184</v>
      </c>
      <c r="S194" s="27">
        <f>+Plot_2019!AV199</f>
        <v>99.459459459459467</v>
      </c>
      <c r="T194" s="27">
        <f>+Plot_2019!AW199</f>
        <v>2.7172214984893799</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557CF-F0B7-4EAD-B619-654E414478E8}">
  <sheetPr codeName="Sheet5"/>
  <dimension ref="D6:J248"/>
  <sheetViews>
    <sheetView topLeftCell="E7" workbookViewId="0">
      <selection activeCell="G8" sqref="G8"/>
    </sheetView>
  </sheetViews>
  <sheetFormatPr defaultColWidth="9.140625" defaultRowHeight="15" x14ac:dyDescent="0.25"/>
  <cols>
    <col min="1" max="3" width="9.140625" style="46"/>
    <col min="4" max="4" width="10" style="46" customWidth="1"/>
    <col min="5" max="5" width="11" style="46" customWidth="1"/>
    <col min="6" max="6" width="14.140625" style="46" customWidth="1"/>
    <col min="7" max="7" width="13.28515625" style="46" customWidth="1"/>
    <col min="8" max="8" width="11.5703125" style="46" customWidth="1"/>
    <col min="9" max="16384" width="9.140625" style="46"/>
  </cols>
  <sheetData>
    <row r="6" spans="4:10" x14ac:dyDescent="0.25">
      <c r="J6" s="53"/>
    </row>
    <row r="12" spans="4:10" x14ac:dyDescent="0.25">
      <c r="D12" s="31" t="s">
        <v>27</v>
      </c>
      <c r="E12" s="31" t="s">
        <v>28</v>
      </c>
      <c r="F12" s="31" t="s">
        <v>60</v>
      </c>
      <c r="G12" s="31" t="s">
        <v>60</v>
      </c>
      <c r="H12" s="31"/>
    </row>
    <row r="13" spans="4:10" x14ac:dyDescent="0.25">
      <c r="D13" s="31" t="s">
        <v>29</v>
      </c>
      <c r="E13" s="31" t="s">
        <v>28</v>
      </c>
      <c r="F13" s="31" t="s">
        <v>61</v>
      </c>
      <c r="G13" s="31" t="s">
        <v>61</v>
      </c>
      <c r="H13" s="31"/>
    </row>
    <row r="14" spans="4:10" x14ac:dyDescent="0.25">
      <c r="D14" s="31" t="s">
        <v>30</v>
      </c>
      <c r="E14" s="31" t="s">
        <v>28</v>
      </c>
      <c r="F14" s="31" t="s">
        <v>64</v>
      </c>
      <c r="G14" s="31" t="s">
        <v>51</v>
      </c>
      <c r="H14" s="31"/>
    </row>
    <row r="15" spans="4:10" x14ac:dyDescent="0.25">
      <c r="D15" s="31" t="s">
        <v>31</v>
      </c>
      <c r="E15" s="31" t="s">
        <v>28</v>
      </c>
      <c r="F15" s="31" t="s">
        <v>28</v>
      </c>
      <c r="G15" s="31" t="s">
        <v>28</v>
      </c>
      <c r="H15" s="31"/>
    </row>
    <row r="16" spans="4:10" x14ac:dyDescent="0.25">
      <c r="D16" s="31" t="s">
        <v>32</v>
      </c>
      <c r="E16" s="31" t="s">
        <v>28</v>
      </c>
      <c r="F16" s="31" t="s">
        <v>28</v>
      </c>
      <c r="G16" s="31" t="s">
        <v>57</v>
      </c>
      <c r="H16" s="31"/>
    </row>
    <row r="17" spans="4:8" x14ac:dyDescent="0.25">
      <c r="D17" s="31" t="s">
        <v>33</v>
      </c>
      <c r="E17" s="31" t="s">
        <v>28</v>
      </c>
      <c r="F17" s="31" t="s">
        <v>50</v>
      </c>
      <c r="G17" s="31" t="s">
        <v>50</v>
      </c>
      <c r="H17" s="31"/>
    </row>
    <row r="18" spans="4:8" x14ac:dyDescent="0.25">
      <c r="D18" s="31" t="s">
        <v>35</v>
      </c>
      <c r="E18" s="31" t="s">
        <v>28</v>
      </c>
      <c r="F18" s="31" t="s">
        <v>36</v>
      </c>
      <c r="G18" s="31" t="s">
        <v>36</v>
      </c>
      <c r="H18" s="31"/>
    </row>
    <row r="19" spans="4:8" x14ac:dyDescent="0.25">
      <c r="D19" s="27">
        <v>1</v>
      </c>
      <c r="E19" s="39">
        <v>43559</v>
      </c>
      <c r="F19" s="38">
        <v>8.0650739669799805</v>
      </c>
      <c r="G19" s="30">
        <v>6.8819746971130371</v>
      </c>
      <c r="H19" s="30"/>
    </row>
    <row r="20" spans="4:8" x14ac:dyDescent="0.25">
      <c r="D20" s="27">
        <v>2</v>
      </c>
      <c r="E20" s="39">
        <v>43560</v>
      </c>
      <c r="F20" s="38">
        <v>5.6629719734191895</v>
      </c>
      <c r="G20" s="30">
        <v>4.964841365814209</v>
      </c>
      <c r="H20" s="30"/>
    </row>
    <row r="21" spans="4:8" x14ac:dyDescent="0.25">
      <c r="D21" s="27">
        <v>3</v>
      </c>
      <c r="E21" s="39">
        <v>43561</v>
      </c>
      <c r="F21" s="38">
        <v>2.2926592826843262</v>
      </c>
      <c r="G21" s="30">
        <v>4.4251484870910645</v>
      </c>
      <c r="H21" s="30"/>
    </row>
    <row r="22" spans="4:8" x14ac:dyDescent="0.25">
      <c r="D22" s="27">
        <v>4</v>
      </c>
      <c r="E22" s="39">
        <v>43562</v>
      </c>
      <c r="F22" s="38">
        <v>5.1454863548278809</v>
      </c>
      <c r="G22" s="30">
        <v>5.0241384506225586</v>
      </c>
      <c r="H22" s="30"/>
    </row>
    <row r="23" spans="4:8" x14ac:dyDescent="0.25">
      <c r="D23" s="27">
        <v>5</v>
      </c>
      <c r="E23" s="39">
        <v>43563</v>
      </c>
      <c r="F23" s="38">
        <v>6.1105408668518066</v>
      </c>
      <c r="G23" s="30">
        <v>5.2386007308959961</v>
      </c>
      <c r="H23" s="30"/>
    </row>
    <row r="24" spans="4:8" x14ac:dyDescent="0.25">
      <c r="D24" s="27">
        <v>6</v>
      </c>
      <c r="E24" s="39">
        <v>43564</v>
      </c>
      <c r="F24" s="38">
        <v>3.7647027969360352</v>
      </c>
      <c r="G24" s="30">
        <v>4.9733691215515137</v>
      </c>
      <c r="H24" s="30"/>
    </row>
    <row r="25" spans="4:8" x14ac:dyDescent="0.25">
      <c r="D25" s="27">
        <v>7</v>
      </c>
      <c r="E25" s="39">
        <v>43565</v>
      </c>
      <c r="F25" s="38">
        <v>2.9877285957336426</v>
      </c>
      <c r="G25" s="30">
        <v>4.8795380592346191</v>
      </c>
      <c r="H25" s="30"/>
    </row>
    <row r="26" spans="4:8" x14ac:dyDescent="0.25">
      <c r="D26" s="27">
        <v>8</v>
      </c>
      <c r="E26" s="39">
        <v>43566</v>
      </c>
      <c r="F26" s="38">
        <v>2.0376324653625488</v>
      </c>
      <c r="G26" s="30">
        <v>4.6463394165039063</v>
      </c>
      <c r="H26" s="30"/>
    </row>
    <row r="27" spans="4:8" x14ac:dyDescent="0.25">
      <c r="D27" s="27">
        <v>9</v>
      </c>
      <c r="E27" s="39">
        <v>43567</v>
      </c>
      <c r="F27" s="38">
        <v>3.1188538074493408</v>
      </c>
      <c r="G27" s="30">
        <v>4.8558216094970703</v>
      </c>
      <c r="H27" s="30"/>
    </row>
    <row r="28" spans="4:8" x14ac:dyDescent="0.25">
      <c r="D28" s="27">
        <v>10</v>
      </c>
      <c r="E28" s="39">
        <v>43568</v>
      </c>
      <c r="F28" s="38">
        <v>4.4613165855407715</v>
      </c>
      <c r="G28" s="30">
        <v>5.1060061454772949</v>
      </c>
      <c r="H28" s="30"/>
    </row>
    <row r="29" spans="4:8" x14ac:dyDescent="0.25">
      <c r="D29" s="27">
        <v>11</v>
      </c>
      <c r="E29" s="39">
        <v>43569</v>
      </c>
      <c r="F29" s="38">
        <v>2.1933917999267578</v>
      </c>
      <c r="G29" s="30">
        <v>4.7969799041748047</v>
      </c>
      <c r="H29" s="30"/>
    </row>
    <row r="30" spans="4:8" x14ac:dyDescent="0.25">
      <c r="D30" s="27">
        <v>12</v>
      </c>
      <c r="E30" s="39">
        <v>43570</v>
      </c>
      <c r="F30" s="38">
        <v>2.8655860424041748</v>
      </c>
      <c r="G30" s="30">
        <v>4.8346691131591797</v>
      </c>
      <c r="H30" s="30"/>
    </row>
    <row r="31" spans="4:8" x14ac:dyDescent="0.25">
      <c r="D31" s="27">
        <v>13</v>
      </c>
      <c r="E31" s="39">
        <v>43571</v>
      </c>
      <c r="F31" s="38">
        <v>4.114830493927002</v>
      </c>
      <c r="G31" s="30">
        <v>5.1402006149291992</v>
      </c>
      <c r="H31" s="30"/>
    </row>
    <row r="32" spans="4:8" x14ac:dyDescent="0.25">
      <c r="D32" s="27">
        <v>14</v>
      </c>
      <c r="E32" s="39">
        <v>43572</v>
      </c>
      <c r="F32" s="38">
        <v>6.0765972137451172</v>
      </c>
      <c r="G32" s="30">
        <v>5.4813213348388672</v>
      </c>
      <c r="H32" s="30"/>
    </row>
    <row r="33" spans="4:8" x14ac:dyDescent="0.25">
      <c r="D33" s="27">
        <v>15</v>
      </c>
      <c r="E33" s="39">
        <v>43573</v>
      </c>
      <c r="F33" s="38">
        <v>8.3221578598022461</v>
      </c>
      <c r="G33" s="30">
        <v>6.0234875679016113</v>
      </c>
      <c r="H33" s="30"/>
    </row>
    <row r="34" spans="4:8" x14ac:dyDescent="0.25">
      <c r="D34" s="27">
        <v>16</v>
      </c>
      <c r="E34" s="39">
        <v>43574</v>
      </c>
      <c r="F34" s="38">
        <v>11.41291618347168</v>
      </c>
      <c r="G34" s="30">
        <v>6.8004670143127441</v>
      </c>
      <c r="H34" s="30"/>
    </row>
    <row r="35" spans="4:8" x14ac:dyDescent="0.25">
      <c r="D35" s="27">
        <v>17</v>
      </c>
      <c r="E35" s="39">
        <v>43575</v>
      </c>
      <c r="F35" s="38">
        <v>6.761103630065918</v>
      </c>
      <c r="G35" s="30">
        <v>6.3785915374755859</v>
      </c>
      <c r="H35" s="30"/>
    </row>
    <row r="36" spans="4:8" x14ac:dyDescent="0.25">
      <c r="D36" s="27">
        <v>18</v>
      </c>
      <c r="E36" s="39">
        <v>43576</v>
      </c>
      <c r="F36" s="38">
        <v>5.7367386817932129</v>
      </c>
      <c r="G36" s="30">
        <v>6.2086505889892578</v>
      </c>
      <c r="H36" s="30"/>
    </row>
    <row r="37" spans="4:8" x14ac:dyDescent="0.25">
      <c r="D37" s="27">
        <v>19</v>
      </c>
      <c r="E37" s="39">
        <v>43577</v>
      </c>
      <c r="F37" s="38">
        <v>7.6103701591491699</v>
      </c>
      <c r="G37" s="30">
        <v>6.3854026794433594</v>
      </c>
      <c r="H37" s="30"/>
    </row>
    <row r="38" spans="4:8" x14ac:dyDescent="0.25">
      <c r="D38" s="27">
        <v>20</v>
      </c>
      <c r="E38" s="39">
        <v>43578</v>
      </c>
      <c r="F38" s="38">
        <v>10.496101379394531</v>
      </c>
      <c r="G38" s="30">
        <v>6.9673285484313965</v>
      </c>
      <c r="H38" s="30"/>
    </row>
    <row r="39" spans="4:8" x14ac:dyDescent="0.25">
      <c r="D39" s="27">
        <v>21</v>
      </c>
      <c r="E39" s="39">
        <v>43579</v>
      </c>
      <c r="F39" s="38">
        <v>6.9719381332397461</v>
      </c>
      <c r="G39" s="30">
        <v>6.6163721084594727</v>
      </c>
      <c r="H39" s="30"/>
    </row>
    <row r="40" spans="4:8" x14ac:dyDescent="0.25">
      <c r="D40" s="27">
        <v>22</v>
      </c>
      <c r="E40" s="39">
        <v>43580</v>
      </c>
      <c r="F40" s="38">
        <v>6.7375898361206055</v>
      </c>
      <c r="G40" s="30">
        <v>6.2904295921325684</v>
      </c>
      <c r="H40" s="30"/>
    </row>
    <row r="41" spans="4:8" x14ac:dyDescent="0.25">
      <c r="D41" s="27">
        <v>23</v>
      </c>
      <c r="E41" s="39">
        <v>43581</v>
      </c>
      <c r="F41" s="38">
        <v>6.0947961807250977</v>
      </c>
      <c r="G41" s="30">
        <v>6.2058577537536621</v>
      </c>
      <c r="H41" s="30"/>
    </row>
    <row r="42" spans="4:8" x14ac:dyDescent="0.25">
      <c r="D42" s="27">
        <v>24</v>
      </c>
      <c r="E42" s="39">
        <v>43582</v>
      </c>
      <c r="F42" s="38">
        <v>3.8704814910888672</v>
      </c>
      <c r="G42" s="30">
        <v>5.4899234771728516</v>
      </c>
      <c r="H42" s="30"/>
    </row>
    <row r="43" spans="4:8" x14ac:dyDescent="0.25">
      <c r="D43" s="27">
        <v>25</v>
      </c>
      <c r="E43" s="39">
        <v>43583</v>
      </c>
      <c r="F43" s="38">
        <v>1.4144582748413086</v>
      </c>
      <c r="G43" s="30">
        <v>4.8876996040344238</v>
      </c>
      <c r="H43" s="30"/>
    </row>
    <row r="44" spans="4:8" x14ac:dyDescent="0.25">
      <c r="D44" s="27">
        <v>26</v>
      </c>
      <c r="E44" s="39">
        <v>43584</v>
      </c>
      <c r="F44" s="38">
        <v>1.9631601572036743</v>
      </c>
      <c r="G44" s="30">
        <v>4.8777980804443359</v>
      </c>
      <c r="H44" s="30"/>
    </row>
    <row r="45" spans="4:8" x14ac:dyDescent="0.25">
      <c r="D45" s="27">
        <v>27</v>
      </c>
      <c r="E45" s="39">
        <v>43585</v>
      </c>
      <c r="F45" s="38">
        <v>2.1905899047851563</v>
      </c>
      <c r="G45" s="30">
        <v>4.8931903839111328</v>
      </c>
      <c r="H45" s="30"/>
    </row>
    <row r="46" spans="4:8" x14ac:dyDescent="0.25">
      <c r="D46" s="27">
        <v>28</v>
      </c>
      <c r="E46" s="39">
        <v>43586</v>
      </c>
      <c r="F46" s="38">
        <v>4.9643120765686035</v>
      </c>
      <c r="G46" s="30">
        <v>5.1329059600830078</v>
      </c>
      <c r="H46" s="30"/>
    </row>
    <row r="47" spans="4:8" x14ac:dyDescent="0.25">
      <c r="D47" s="27">
        <v>29</v>
      </c>
      <c r="E47" s="39">
        <v>43587</v>
      </c>
      <c r="F47" s="38">
        <v>5.230626106262207</v>
      </c>
      <c r="G47" s="30">
        <v>5.4613513946533203</v>
      </c>
      <c r="H47" s="30"/>
    </row>
    <row r="48" spans="4:8" x14ac:dyDescent="0.25">
      <c r="D48" s="27">
        <v>30</v>
      </c>
      <c r="E48" s="39">
        <v>43588</v>
      </c>
      <c r="F48" s="38">
        <v>6.7944655418395996</v>
      </c>
      <c r="G48" s="30">
        <v>5.9276494979858398</v>
      </c>
      <c r="H48" s="30"/>
    </row>
    <row r="49" spans="4:8" x14ac:dyDescent="0.25">
      <c r="D49" s="27">
        <v>31</v>
      </c>
      <c r="E49" s="39">
        <v>43589</v>
      </c>
      <c r="F49" s="38">
        <v>9.156036376953125</v>
      </c>
      <c r="G49" s="30">
        <v>6.6636867523193359</v>
      </c>
      <c r="H49" s="30"/>
    </row>
    <row r="50" spans="4:8" x14ac:dyDescent="0.25">
      <c r="D50" s="27">
        <v>32</v>
      </c>
      <c r="E50" s="39">
        <v>43590</v>
      </c>
      <c r="F50" s="38">
        <v>10.414546966552734</v>
      </c>
      <c r="G50" s="30">
        <v>7.3805704116821289</v>
      </c>
      <c r="H50" s="30"/>
    </row>
    <row r="51" spans="4:8" x14ac:dyDescent="0.25">
      <c r="D51" s="27">
        <v>33</v>
      </c>
      <c r="E51" s="39">
        <v>43591</v>
      </c>
      <c r="F51" s="38">
        <v>10.117429733276367</v>
      </c>
      <c r="G51" s="30">
        <v>7.2476024627685547</v>
      </c>
      <c r="H51" s="30"/>
    </row>
    <row r="52" spans="4:8" x14ac:dyDescent="0.25">
      <c r="D52" s="27">
        <v>34</v>
      </c>
      <c r="E52" s="39">
        <v>43592</v>
      </c>
      <c r="F52" s="38">
        <v>11.323893547058105</v>
      </c>
      <c r="G52" s="30">
        <v>7.8207249641418457</v>
      </c>
      <c r="H52" s="30"/>
    </row>
    <row r="53" spans="4:8" x14ac:dyDescent="0.25">
      <c r="D53" s="27">
        <v>35</v>
      </c>
      <c r="E53" s="39">
        <v>43593</v>
      </c>
      <c r="F53" s="38">
        <v>10.322759628295898</v>
      </c>
      <c r="G53" s="30">
        <v>7.8498311042785645</v>
      </c>
      <c r="H53" s="30"/>
    </row>
    <row r="54" spans="4:8" x14ac:dyDescent="0.25">
      <c r="D54" s="27">
        <v>36</v>
      </c>
      <c r="E54" s="39">
        <v>43594</v>
      </c>
      <c r="F54" s="38">
        <v>9.4680290222167969</v>
      </c>
      <c r="G54" s="30">
        <v>7.3638958930969238</v>
      </c>
      <c r="H54" s="30"/>
    </row>
    <row r="55" spans="4:8" x14ac:dyDescent="0.25">
      <c r="D55" s="27">
        <v>37</v>
      </c>
      <c r="E55" s="39">
        <v>43595</v>
      </c>
      <c r="F55" s="38">
        <v>10.615304946899414</v>
      </c>
      <c r="G55" s="30">
        <v>7.5195250511169434</v>
      </c>
      <c r="H55" s="30"/>
    </row>
    <row r="56" spans="4:8" x14ac:dyDescent="0.25">
      <c r="D56" s="27">
        <v>38</v>
      </c>
      <c r="E56" s="39">
        <v>43596</v>
      </c>
      <c r="F56" s="38">
        <v>12.862791061401367</v>
      </c>
      <c r="G56" s="30">
        <v>8.5155363082885742</v>
      </c>
      <c r="H56" s="30"/>
    </row>
    <row r="57" spans="4:8" x14ac:dyDescent="0.25">
      <c r="D57" s="27">
        <v>39</v>
      </c>
      <c r="E57" s="39">
        <v>43597</v>
      </c>
      <c r="F57" s="38">
        <v>13.861227035522461</v>
      </c>
      <c r="G57" s="30">
        <v>9.2919769287109375</v>
      </c>
      <c r="H57" s="30"/>
    </row>
    <row r="58" spans="4:8" x14ac:dyDescent="0.25">
      <c r="D58" s="27">
        <v>40</v>
      </c>
      <c r="E58" s="39">
        <v>43598</v>
      </c>
      <c r="F58" s="38">
        <v>12.842082977294922</v>
      </c>
      <c r="G58" s="30">
        <v>9.3763771057128906</v>
      </c>
      <c r="H58" s="30"/>
    </row>
    <row r="59" spans="4:8" x14ac:dyDescent="0.25">
      <c r="D59" s="27">
        <v>41</v>
      </c>
      <c r="E59" s="39">
        <v>43599</v>
      </c>
      <c r="F59" s="38">
        <v>11.612777709960938</v>
      </c>
      <c r="G59" s="30">
        <v>9.3100509643554688</v>
      </c>
      <c r="H59" s="30"/>
    </row>
    <row r="60" spans="4:8" x14ac:dyDescent="0.25">
      <c r="D60" s="27">
        <v>42</v>
      </c>
      <c r="E60" s="39">
        <v>43600</v>
      </c>
      <c r="F60" s="38">
        <v>11.386250495910645</v>
      </c>
      <c r="G60" s="30">
        <v>10.437753677368164</v>
      </c>
      <c r="H60" s="30"/>
    </row>
    <row r="61" spans="4:8" x14ac:dyDescent="0.25">
      <c r="D61" s="27">
        <v>43</v>
      </c>
      <c r="E61" s="39">
        <v>43601</v>
      </c>
      <c r="F61" s="38">
        <v>10.485285758972168</v>
      </c>
      <c r="G61" s="30">
        <v>10.038140296936035</v>
      </c>
      <c r="H61" s="30"/>
    </row>
    <row r="62" spans="4:8" x14ac:dyDescent="0.25">
      <c r="D62" s="27">
        <v>44</v>
      </c>
      <c r="E62" s="39">
        <v>43602</v>
      </c>
      <c r="F62" s="38">
        <v>7.1280288696289063</v>
      </c>
      <c r="G62" s="30">
        <v>8.509760856628418</v>
      </c>
      <c r="H62" s="30"/>
    </row>
    <row r="63" spans="4:8" x14ac:dyDescent="0.25">
      <c r="D63" s="27">
        <v>45</v>
      </c>
      <c r="E63" s="39">
        <v>43603</v>
      </c>
      <c r="F63" s="38">
        <v>7.9181571006774902</v>
      </c>
      <c r="G63" s="30">
        <v>8.5205802917480469</v>
      </c>
      <c r="H63" s="30"/>
    </row>
    <row r="64" spans="4:8" x14ac:dyDescent="0.25">
      <c r="D64" s="27">
        <v>46</v>
      </c>
      <c r="E64" s="39">
        <v>43604</v>
      </c>
      <c r="F64" s="38">
        <v>9.5684814453125</v>
      </c>
      <c r="G64" s="30">
        <v>8.6732902526855469</v>
      </c>
      <c r="H64" s="30"/>
    </row>
    <row r="65" spans="4:8" x14ac:dyDescent="0.25">
      <c r="D65" s="27">
        <v>47</v>
      </c>
      <c r="E65" s="39">
        <v>43605</v>
      </c>
      <c r="F65" s="38">
        <v>8.6822671890258789</v>
      </c>
      <c r="G65" s="30">
        <v>8.2297477722167969</v>
      </c>
      <c r="H65" s="30"/>
    </row>
    <row r="66" spans="4:8" x14ac:dyDescent="0.25">
      <c r="D66" s="27">
        <v>48</v>
      </c>
      <c r="E66" s="39">
        <v>43606</v>
      </c>
      <c r="F66" s="38">
        <v>6.201967716217041</v>
      </c>
      <c r="G66" s="30">
        <v>7.5733246803283691</v>
      </c>
      <c r="H66" s="30"/>
    </row>
    <row r="67" spans="4:8" x14ac:dyDescent="0.25">
      <c r="D67" s="27">
        <v>49</v>
      </c>
      <c r="E67" s="39">
        <v>43607</v>
      </c>
      <c r="F67" s="38">
        <v>9.0442962646484375</v>
      </c>
      <c r="G67" s="30">
        <v>8.3888664245605469</v>
      </c>
      <c r="H67" s="30"/>
    </row>
    <row r="68" spans="4:8" x14ac:dyDescent="0.25">
      <c r="D68" s="27">
        <v>50</v>
      </c>
      <c r="E68" s="39">
        <v>43608</v>
      </c>
      <c r="F68" s="38">
        <v>11.228888511657715</v>
      </c>
      <c r="G68" s="30">
        <v>8.6213235855102539</v>
      </c>
      <c r="H68" s="30"/>
    </row>
    <row r="69" spans="4:8" x14ac:dyDescent="0.25">
      <c r="D69" s="27">
        <v>51</v>
      </c>
      <c r="E69" s="39">
        <v>43609</v>
      </c>
      <c r="F69" s="38">
        <v>8.6808376312255859</v>
      </c>
      <c r="G69" s="30">
        <v>8.8583269119262695</v>
      </c>
      <c r="H69" s="30"/>
    </row>
    <row r="70" spans="4:8" x14ac:dyDescent="0.25">
      <c r="D70" s="27">
        <v>52</v>
      </c>
      <c r="E70" s="39">
        <v>43610</v>
      </c>
      <c r="F70" s="38">
        <v>8.8106851577758789</v>
      </c>
      <c r="G70" s="30">
        <v>9.0219326019287109</v>
      </c>
      <c r="H70" s="30"/>
    </row>
    <row r="71" spans="4:8" x14ac:dyDescent="0.25">
      <c r="D71" s="27">
        <v>53</v>
      </c>
      <c r="E71" s="39">
        <v>43611</v>
      </c>
      <c r="F71" s="38">
        <v>9.7618894577026367</v>
      </c>
      <c r="G71" s="30">
        <v>9.4127950668334961</v>
      </c>
      <c r="H71" s="30"/>
    </row>
    <row r="72" spans="4:8" x14ac:dyDescent="0.25">
      <c r="D72" s="27">
        <v>54</v>
      </c>
      <c r="E72" s="39">
        <v>43612</v>
      </c>
      <c r="F72" s="38">
        <v>9.9055919647216797</v>
      </c>
      <c r="G72" s="30">
        <v>9.2758455276489258</v>
      </c>
      <c r="H72" s="30"/>
    </row>
    <row r="73" spans="4:8" x14ac:dyDescent="0.25">
      <c r="D73" s="27">
        <v>55</v>
      </c>
      <c r="E73" s="39">
        <v>43613</v>
      </c>
      <c r="F73" s="38">
        <v>11.825161933898926</v>
      </c>
      <c r="G73" s="30">
        <v>9.6396617889404297</v>
      </c>
      <c r="H73" s="30"/>
    </row>
    <row r="74" spans="4:8" x14ac:dyDescent="0.25">
      <c r="D74" s="27">
        <v>56</v>
      </c>
      <c r="E74" s="39">
        <v>43614</v>
      </c>
      <c r="F74" s="38">
        <v>13.363500595092773</v>
      </c>
      <c r="G74" s="30">
        <v>10.397281646728516</v>
      </c>
      <c r="H74" s="30"/>
    </row>
    <row r="75" spans="4:8" x14ac:dyDescent="0.25">
      <c r="D75" s="27">
        <v>57</v>
      </c>
      <c r="E75" s="39">
        <v>43615</v>
      </c>
      <c r="F75" s="38">
        <v>14.688586235046387</v>
      </c>
      <c r="G75" s="30">
        <v>11.820693969726563</v>
      </c>
      <c r="H75" s="30"/>
    </row>
    <row r="76" spans="4:8" x14ac:dyDescent="0.25">
      <c r="D76" s="27">
        <v>58</v>
      </c>
      <c r="E76" s="39">
        <v>43616</v>
      </c>
      <c r="F76" s="38">
        <v>15.212814331054688</v>
      </c>
      <c r="G76" s="30">
        <v>12.178590774536133</v>
      </c>
      <c r="H76" s="30"/>
    </row>
    <row r="77" spans="4:8" x14ac:dyDescent="0.25">
      <c r="D77" s="27">
        <v>59</v>
      </c>
      <c r="E77" s="39">
        <v>43617</v>
      </c>
      <c r="F77" s="38">
        <v>15.583333015441895</v>
      </c>
      <c r="G77" s="30">
        <v>12.51290225982666</v>
      </c>
      <c r="H77" s="30"/>
    </row>
    <row r="78" spans="4:8" x14ac:dyDescent="0.25">
      <c r="D78" s="27">
        <v>60</v>
      </c>
      <c r="E78" s="39">
        <v>43618</v>
      </c>
      <c r="F78" s="38">
        <v>16.395870208740234</v>
      </c>
      <c r="G78" s="30">
        <v>12.683280944824219</v>
      </c>
      <c r="H78" s="30"/>
    </row>
    <row r="79" spans="4:8" x14ac:dyDescent="0.25">
      <c r="D79" s="27">
        <v>61</v>
      </c>
      <c r="E79" s="39">
        <v>43619</v>
      </c>
      <c r="F79" s="38">
        <v>14.672329902648926</v>
      </c>
      <c r="G79" s="30">
        <v>11.954425811767578</v>
      </c>
      <c r="H79" s="30"/>
    </row>
    <row r="80" spans="4:8" x14ac:dyDescent="0.25">
      <c r="D80" s="27">
        <v>62</v>
      </c>
      <c r="E80" s="39">
        <v>43620</v>
      </c>
      <c r="F80" s="38">
        <v>12.258838653564453</v>
      </c>
      <c r="G80" s="30">
        <v>10.20233154296875</v>
      </c>
      <c r="H80" s="30"/>
    </row>
    <row r="81" spans="4:8" x14ac:dyDescent="0.25">
      <c r="D81" s="27">
        <v>63</v>
      </c>
      <c r="E81" s="39">
        <v>43621</v>
      </c>
      <c r="F81" s="38">
        <v>14.19510555267334</v>
      </c>
      <c r="G81" s="30">
        <v>10.98863410949707</v>
      </c>
      <c r="H81" s="30"/>
    </row>
    <row r="82" spans="4:8" x14ac:dyDescent="0.25">
      <c r="D82" s="27">
        <v>64</v>
      </c>
      <c r="E82" s="39">
        <v>43622</v>
      </c>
      <c r="F82" s="38">
        <v>8.4429292678833008</v>
      </c>
      <c r="G82" s="30">
        <v>10.253376007080078</v>
      </c>
      <c r="H82" s="30"/>
    </row>
    <row r="83" spans="4:8" x14ac:dyDescent="0.25">
      <c r="D83" s="27">
        <v>65</v>
      </c>
      <c r="E83" s="39">
        <v>43623</v>
      </c>
      <c r="F83" s="38">
        <v>5.1280593872070313</v>
      </c>
      <c r="G83" s="30">
        <v>7.6546840667724609</v>
      </c>
      <c r="H83" s="30"/>
    </row>
    <row r="84" spans="4:8" x14ac:dyDescent="0.25">
      <c r="D84" s="27">
        <v>66</v>
      </c>
      <c r="E84" s="39">
        <v>43624</v>
      </c>
      <c r="F84" s="38">
        <v>6.9433331489562988</v>
      </c>
      <c r="G84" s="30">
        <v>7.8869056701660156</v>
      </c>
      <c r="H84" s="30"/>
    </row>
    <row r="85" spans="4:8" x14ac:dyDescent="0.25">
      <c r="D85" s="27">
        <v>67</v>
      </c>
      <c r="E85" s="39">
        <v>43625</v>
      </c>
      <c r="F85" s="38">
        <v>10.244196891784668</v>
      </c>
      <c r="G85" s="30">
        <v>8.4140567779541016</v>
      </c>
      <c r="H85" s="30"/>
    </row>
    <row r="86" spans="4:8" x14ac:dyDescent="0.25">
      <c r="D86" s="27">
        <v>68</v>
      </c>
      <c r="E86" s="39">
        <v>43626</v>
      </c>
      <c r="F86" s="38">
        <v>13.496189117431641</v>
      </c>
      <c r="G86" s="30">
        <v>10.411436080932617</v>
      </c>
      <c r="H86" s="30"/>
    </row>
    <row r="87" spans="4:8" x14ac:dyDescent="0.25">
      <c r="D87" s="27">
        <v>69</v>
      </c>
      <c r="E87" s="39">
        <v>43627</v>
      </c>
      <c r="F87" s="38">
        <v>14.598625183105469</v>
      </c>
      <c r="G87" s="30">
        <v>11.022177696228027</v>
      </c>
      <c r="H87" s="30"/>
    </row>
    <row r="88" spans="4:8" x14ac:dyDescent="0.25">
      <c r="D88" s="27">
        <v>70</v>
      </c>
      <c r="E88" s="39">
        <v>43628</v>
      </c>
      <c r="F88" s="38">
        <v>16.126068115234375</v>
      </c>
      <c r="G88" s="30">
        <v>12.152569770812988</v>
      </c>
      <c r="H88" s="30"/>
    </row>
    <row r="89" spans="4:8" x14ac:dyDescent="0.25">
      <c r="D89" s="27">
        <v>71</v>
      </c>
      <c r="E89" s="39">
        <v>43629</v>
      </c>
      <c r="F89" s="38">
        <v>17.314437866210938</v>
      </c>
      <c r="G89" s="30">
        <v>13.75815486907959</v>
      </c>
      <c r="H89" s="30"/>
    </row>
    <row r="90" spans="4:8" x14ac:dyDescent="0.25">
      <c r="D90" s="27">
        <v>72</v>
      </c>
      <c r="E90" s="39">
        <v>43630</v>
      </c>
      <c r="F90" s="38">
        <v>15.107866287231445</v>
      </c>
      <c r="G90" s="30">
        <v>12.411972045898438</v>
      </c>
      <c r="H90" s="30"/>
    </row>
    <row r="91" spans="4:8" x14ac:dyDescent="0.25">
      <c r="D91" s="27">
        <v>73</v>
      </c>
      <c r="E91" s="39">
        <v>43631</v>
      </c>
      <c r="F91" s="38">
        <v>14.20067024230957</v>
      </c>
      <c r="G91" s="30">
        <v>11.321578979492188</v>
      </c>
      <c r="H91" s="30"/>
    </row>
    <row r="92" spans="4:8" x14ac:dyDescent="0.25">
      <c r="D92" s="27">
        <v>74</v>
      </c>
      <c r="E92" s="39">
        <v>43632</v>
      </c>
      <c r="F92" s="38">
        <v>15.892847061157227</v>
      </c>
      <c r="G92" s="30">
        <v>12.098621368408203</v>
      </c>
      <c r="H92" s="30"/>
    </row>
    <row r="93" spans="4:8" x14ac:dyDescent="0.25">
      <c r="D93" s="27">
        <v>75</v>
      </c>
      <c r="E93" s="39">
        <v>43633</v>
      </c>
      <c r="F93" s="38">
        <v>16.032670974731445</v>
      </c>
      <c r="G93" s="30">
        <v>12.57088565826416</v>
      </c>
      <c r="H93" s="30"/>
    </row>
    <row r="94" spans="4:8" x14ac:dyDescent="0.25">
      <c r="D94" s="27">
        <v>76</v>
      </c>
      <c r="E94" s="39">
        <v>43634</v>
      </c>
      <c r="F94" s="38">
        <v>15.251626968383789</v>
      </c>
      <c r="G94" s="30">
        <v>12.303447723388672</v>
      </c>
      <c r="H94" s="30"/>
    </row>
    <row r="95" spans="4:8" x14ac:dyDescent="0.25">
      <c r="D95" s="27">
        <v>77</v>
      </c>
      <c r="E95" s="39">
        <v>43635</v>
      </c>
      <c r="F95" s="38">
        <v>12.174040794372559</v>
      </c>
      <c r="G95" s="30">
        <v>10.910360336303711</v>
      </c>
      <c r="H95" s="30"/>
    </row>
    <row r="96" spans="4:8" x14ac:dyDescent="0.25">
      <c r="D96" s="27">
        <v>78</v>
      </c>
      <c r="E96" s="39">
        <v>43636</v>
      </c>
      <c r="F96" s="38">
        <v>7.4071950912475586</v>
      </c>
      <c r="G96" s="30">
        <v>9.6258077621459961</v>
      </c>
      <c r="H96" s="30"/>
    </row>
    <row r="97" spans="4:8" x14ac:dyDescent="0.25">
      <c r="D97" s="27">
        <v>79</v>
      </c>
      <c r="E97" s="39">
        <v>43637</v>
      </c>
      <c r="F97" s="38">
        <v>7.4772205352783203</v>
      </c>
      <c r="G97" s="30">
        <v>9.453913688659668</v>
      </c>
      <c r="H97" s="30"/>
    </row>
    <row r="98" spans="4:8" x14ac:dyDescent="0.25">
      <c r="D98" s="27">
        <v>80</v>
      </c>
      <c r="E98" s="39">
        <v>43638</v>
      </c>
      <c r="F98" s="38">
        <v>11.501818656921387</v>
      </c>
      <c r="G98" s="30">
        <v>10.35893726348877</v>
      </c>
      <c r="H98" s="30"/>
    </row>
    <row r="99" spans="4:8" x14ac:dyDescent="0.25">
      <c r="D99" s="27">
        <v>81</v>
      </c>
      <c r="E99" s="39">
        <v>43639</v>
      </c>
      <c r="F99" s="38">
        <v>11.484831809997559</v>
      </c>
      <c r="G99" s="30">
        <v>10.792886734008789</v>
      </c>
      <c r="H99" s="30"/>
    </row>
    <row r="100" spans="4:8" x14ac:dyDescent="0.25">
      <c r="D100" s="27">
        <v>82</v>
      </c>
      <c r="E100" s="39">
        <v>43640</v>
      </c>
      <c r="F100" s="38">
        <v>10.747481346130371</v>
      </c>
      <c r="G100" s="30">
        <v>9.7667779922485352</v>
      </c>
      <c r="H100" s="30"/>
    </row>
    <row r="101" spans="4:8" x14ac:dyDescent="0.25">
      <c r="D101" s="27">
        <v>83</v>
      </c>
      <c r="E101" s="39">
        <v>43641</v>
      </c>
      <c r="F101" s="38">
        <v>11.62796688079834</v>
      </c>
      <c r="G101" s="30">
        <v>10.312273025512695</v>
      </c>
      <c r="H101" s="30"/>
    </row>
    <row r="102" spans="4:8" x14ac:dyDescent="0.25">
      <c r="D102" s="27">
        <v>84</v>
      </c>
      <c r="E102" s="39">
        <v>43642</v>
      </c>
      <c r="F102" s="38">
        <v>11.564736366271973</v>
      </c>
      <c r="G102" s="30">
        <v>10.559451103210449</v>
      </c>
      <c r="H102" s="30"/>
    </row>
    <row r="103" spans="4:8" x14ac:dyDescent="0.25">
      <c r="D103" s="27">
        <v>85</v>
      </c>
      <c r="E103" s="39">
        <v>43643</v>
      </c>
      <c r="F103" s="38">
        <v>9.6723203659057617</v>
      </c>
      <c r="G103" s="30">
        <v>10.382830619812012</v>
      </c>
      <c r="H103" s="30"/>
    </row>
    <row r="104" spans="4:8" x14ac:dyDescent="0.25">
      <c r="D104" s="27">
        <v>86</v>
      </c>
      <c r="E104" s="39">
        <v>43644</v>
      </c>
      <c r="F104" s="38">
        <v>10.640412330627441</v>
      </c>
      <c r="G104" s="30">
        <v>10.182047843933105</v>
      </c>
      <c r="H104" s="30"/>
    </row>
    <row r="105" spans="4:8" x14ac:dyDescent="0.25">
      <c r="D105" s="27">
        <v>87</v>
      </c>
      <c r="E105" s="39">
        <v>43645</v>
      </c>
      <c r="F105" s="38">
        <v>12.149579048156738</v>
      </c>
      <c r="G105" s="30">
        <v>10.581453323364258</v>
      </c>
      <c r="H105" s="30"/>
    </row>
    <row r="106" spans="4:8" x14ac:dyDescent="0.25">
      <c r="D106" s="27">
        <v>88</v>
      </c>
      <c r="E106" s="39">
        <v>43646</v>
      </c>
      <c r="F106" s="38">
        <v>14.54108715057373</v>
      </c>
      <c r="G106" s="30">
        <v>11.121006011962891</v>
      </c>
      <c r="H106" s="30"/>
    </row>
    <row r="107" spans="4:8" x14ac:dyDescent="0.25">
      <c r="D107" s="27">
        <v>89</v>
      </c>
      <c r="E107" s="39">
        <v>43647</v>
      </c>
      <c r="F107" s="38">
        <v>15.545291900634766</v>
      </c>
      <c r="G107" s="30">
        <v>11.849483489990234</v>
      </c>
      <c r="H107" s="30"/>
    </row>
    <row r="108" spans="4:8" x14ac:dyDescent="0.25">
      <c r="D108" s="27">
        <v>90</v>
      </c>
      <c r="E108" s="39">
        <v>43648</v>
      </c>
      <c r="F108" s="38">
        <v>12.758787155151367</v>
      </c>
      <c r="G108" s="30">
        <v>11.779906272888184</v>
      </c>
      <c r="H108" s="30"/>
    </row>
    <row r="109" spans="4:8" x14ac:dyDescent="0.25">
      <c r="D109" s="27">
        <v>91</v>
      </c>
      <c r="E109" s="39">
        <v>43649</v>
      </c>
      <c r="F109" s="38">
        <v>11.807934761047363</v>
      </c>
      <c r="G109" s="30">
        <v>10.793904304504395</v>
      </c>
      <c r="H109" s="30"/>
    </row>
    <row r="110" spans="4:8" x14ac:dyDescent="0.25">
      <c r="D110" s="27">
        <v>92</v>
      </c>
      <c r="E110" s="39">
        <v>43650</v>
      </c>
      <c r="F110" s="38">
        <v>13.785069465637207</v>
      </c>
      <c r="G110" s="30">
        <v>11.270474433898926</v>
      </c>
      <c r="H110" s="30"/>
    </row>
    <row r="111" spans="4:8" x14ac:dyDescent="0.25">
      <c r="D111" s="27">
        <v>93</v>
      </c>
      <c r="E111" s="39">
        <v>43651</v>
      </c>
      <c r="F111" s="38">
        <v>15.926250457763672</v>
      </c>
      <c r="G111" s="30">
        <v>12.089784622192383</v>
      </c>
      <c r="H111" s="30"/>
    </row>
    <row r="112" spans="4:8" x14ac:dyDescent="0.25">
      <c r="D112" s="27">
        <v>94</v>
      </c>
      <c r="E112" s="39">
        <v>43652</v>
      </c>
      <c r="F112" s="38">
        <v>15.135575294494629</v>
      </c>
      <c r="G112" s="30">
        <v>12.174549102783203</v>
      </c>
      <c r="H112" s="30"/>
    </row>
    <row r="113" spans="4:8" x14ac:dyDescent="0.25">
      <c r="D113" s="27">
        <v>95</v>
      </c>
      <c r="E113" s="39">
        <v>43653</v>
      </c>
      <c r="F113" s="38">
        <v>13.332921028137207</v>
      </c>
      <c r="G113" s="30">
        <v>11.532561302185059</v>
      </c>
      <c r="H113" s="30"/>
    </row>
    <row r="114" spans="4:8" x14ac:dyDescent="0.25">
      <c r="D114" s="27">
        <v>96</v>
      </c>
      <c r="E114" s="39">
        <v>43654</v>
      </c>
      <c r="F114" s="38">
        <v>13.656942367553711</v>
      </c>
      <c r="G114" s="30">
        <v>11.608916282653809</v>
      </c>
      <c r="H114" s="30"/>
    </row>
    <row r="115" spans="4:8" x14ac:dyDescent="0.25">
      <c r="D115" s="27">
        <v>97</v>
      </c>
      <c r="E115" s="39">
        <v>43655</v>
      </c>
      <c r="F115" s="38">
        <v>15.525815010070801</v>
      </c>
      <c r="G115" s="30">
        <v>12.130302429199219</v>
      </c>
      <c r="H115" s="30"/>
    </row>
    <row r="116" spans="4:8" x14ac:dyDescent="0.25">
      <c r="D116" s="27">
        <v>98</v>
      </c>
      <c r="E116" s="39">
        <v>43656</v>
      </c>
      <c r="F116" s="38">
        <v>18.12322998046875</v>
      </c>
      <c r="G116" s="30">
        <v>13.972542762756348</v>
      </c>
      <c r="H116" s="30"/>
    </row>
    <row r="117" spans="4:8" x14ac:dyDescent="0.25">
      <c r="D117" s="27">
        <v>99</v>
      </c>
      <c r="E117" s="39">
        <v>43657</v>
      </c>
      <c r="F117" s="38">
        <v>17.698127746582031</v>
      </c>
      <c r="G117" s="30">
        <v>13.989578247070313</v>
      </c>
      <c r="H117" s="30"/>
    </row>
    <row r="118" spans="4:8" x14ac:dyDescent="0.25">
      <c r="D118" s="27">
        <v>100</v>
      </c>
      <c r="E118" s="39">
        <v>43658</v>
      </c>
      <c r="F118" s="38">
        <v>17.340351104736328</v>
      </c>
      <c r="G118" s="30">
        <v>13.571245193481445</v>
      </c>
      <c r="H118" s="30"/>
    </row>
    <row r="119" spans="4:8" x14ac:dyDescent="0.25">
      <c r="D119" s="27">
        <v>101</v>
      </c>
      <c r="E119" s="39">
        <v>43659</v>
      </c>
      <c r="F119" s="38">
        <v>16.427892684936523</v>
      </c>
      <c r="G119" s="30">
        <v>13.579828262329102</v>
      </c>
      <c r="H119" s="30"/>
    </row>
    <row r="120" spans="4:8" x14ac:dyDescent="0.25">
      <c r="D120" s="27">
        <v>102</v>
      </c>
      <c r="E120" s="39">
        <v>43660</v>
      </c>
      <c r="F120" s="38">
        <v>15.916519165039063</v>
      </c>
      <c r="G120" s="30">
        <v>12.995868682861328</v>
      </c>
      <c r="H120" s="30"/>
    </row>
    <row r="121" spans="4:8" x14ac:dyDescent="0.25">
      <c r="D121" s="27">
        <v>103</v>
      </c>
      <c r="E121" s="39">
        <v>43661</v>
      </c>
      <c r="F121" s="38">
        <v>15.61586856842041</v>
      </c>
      <c r="G121" s="30">
        <v>12.62620735168457</v>
      </c>
      <c r="H121" s="30"/>
    </row>
    <row r="122" spans="4:8" x14ac:dyDescent="0.25">
      <c r="D122" s="27">
        <v>104</v>
      </c>
      <c r="E122" s="39">
        <v>43662</v>
      </c>
      <c r="F122" s="38">
        <v>15.299381256103516</v>
      </c>
      <c r="G122" s="30">
        <v>12.928454399108887</v>
      </c>
      <c r="H122" s="30"/>
    </row>
    <row r="123" spans="4:8" x14ac:dyDescent="0.25">
      <c r="D123" s="27">
        <v>105</v>
      </c>
      <c r="E123" s="39">
        <v>43663</v>
      </c>
      <c r="F123" s="38">
        <v>15.677824974060059</v>
      </c>
      <c r="G123" s="30">
        <v>13.047360420227051</v>
      </c>
      <c r="H123" s="30"/>
    </row>
    <row r="124" spans="4:8" x14ac:dyDescent="0.25">
      <c r="D124" s="27">
        <v>106</v>
      </c>
      <c r="E124" s="39">
        <v>43664</v>
      </c>
      <c r="F124" s="38">
        <v>15.477813720703125</v>
      </c>
      <c r="G124" s="30">
        <v>12.402581214904785</v>
      </c>
      <c r="H124" s="30"/>
    </row>
    <row r="125" spans="4:8" x14ac:dyDescent="0.25">
      <c r="D125" s="27">
        <v>107</v>
      </c>
      <c r="E125" s="39">
        <v>43665</v>
      </c>
      <c r="F125" s="38">
        <v>11.404523849487305</v>
      </c>
      <c r="G125" s="30">
        <v>10.565712928771973</v>
      </c>
      <c r="H125" s="30"/>
    </row>
    <row r="126" spans="4:8" x14ac:dyDescent="0.25">
      <c r="D126" s="27">
        <v>108</v>
      </c>
      <c r="E126" s="39">
        <v>43666</v>
      </c>
      <c r="F126" s="38">
        <v>12.594378471374512</v>
      </c>
      <c r="G126" s="30">
        <v>10.315530776977539</v>
      </c>
      <c r="H126" s="30"/>
    </row>
    <row r="127" spans="4:8" x14ac:dyDescent="0.25">
      <c r="D127" s="27">
        <v>109</v>
      </c>
      <c r="E127" s="39">
        <v>43667</v>
      </c>
      <c r="F127" s="38">
        <v>15.708319664001465</v>
      </c>
      <c r="G127" s="30">
        <v>11.176723480224609</v>
      </c>
      <c r="H127" s="30"/>
    </row>
    <row r="128" spans="4:8" x14ac:dyDescent="0.25">
      <c r="D128" s="27">
        <v>110</v>
      </c>
      <c r="E128" s="39">
        <v>43668</v>
      </c>
      <c r="F128" s="38">
        <v>20.184934616088867</v>
      </c>
      <c r="G128" s="30">
        <v>13.73914909362793</v>
      </c>
      <c r="H128" s="30"/>
    </row>
    <row r="129" spans="4:8" x14ac:dyDescent="0.25">
      <c r="D129" s="27">
        <v>111</v>
      </c>
      <c r="E129" s="39">
        <v>43669</v>
      </c>
      <c r="F129" s="38">
        <v>20.443626403808594</v>
      </c>
      <c r="G129" s="30">
        <v>14.497708320617676</v>
      </c>
      <c r="H129" s="30"/>
    </row>
    <row r="130" spans="4:8" x14ac:dyDescent="0.25">
      <c r="D130" s="27">
        <v>112</v>
      </c>
      <c r="E130" s="39">
        <v>43670</v>
      </c>
      <c r="F130" s="38">
        <v>15.289448738098145</v>
      </c>
      <c r="G130" s="30">
        <v>12.724874496459961</v>
      </c>
      <c r="H130" s="30"/>
    </row>
    <row r="131" spans="4:8" x14ac:dyDescent="0.25">
      <c r="D131" s="27">
        <v>113</v>
      </c>
      <c r="E131" s="39">
        <v>43671</v>
      </c>
      <c r="F131" s="38">
        <v>15.07025146484375</v>
      </c>
      <c r="G131" s="30">
        <v>11.387935638427734</v>
      </c>
      <c r="H131" s="30"/>
    </row>
    <row r="132" spans="4:8" x14ac:dyDescent="0.25">
      <c r="D132" s="27">
        <v>114</v>
      </c>
      <c r="E132" s="39">
        <v>43672</v>
      </c>
      <c r="F132" s="38">
        <v>18.5362548828125</v>
      </c>
      <c r="G132" s="30">
        <v>12.823986053466797</v>
      </c>
      <c r="H132" s="30"/>
    </row>
    <row r="133" spans="4:8" x14ac:dyDescent="0.25">
      <c r="D133" s="27">
        <v>115</v>
      </c>
      <c r="E133" s="39">
        <v>43673</v>
      </c>
      <c r="F133" s="38">
        <v>18.525285720825195</v>
      </c>
      <c r="G133" s="30">
        <v>13.468659400939941</v>
      </c>
      <c r="H133" s="30"/>
    </row>
    <row r="134" spans="4:8" x14ac:dyDescent="0.25">
      <c r="D134" s="27">
        <v>116</v>
      </c>
      <c r="E134" s="39">
        <v>43674</v>
      </c>
      <c r="F134" s="38">
        <v>15.655124664306641</v>
      </c>
      <c r="G134" s="30">
        <v>12.421633720397949</v>
      </c>
      <c r="H134" s="30"/>
    </row>
    <row r="135" spans="4:8" x14ac:dyDescent="0.25">
      <c r="D135" s="27">
        <v>117</v>
      </c>
      <c r="E135" s="39">
        <v>43675</v>
      </c>
      <c r="F135" s="38">
        <v>17.17469596862793</v>
      </c>
      <c r="G135" s="30">
        <v>12.442805290222168</v>
      </c>
      <c r="H135" s="30"/>
    </row>
    <row r="136" spans="4:8" x14ac:dyDescent="0.25">
      <c r="D136" s="27">
        <v>118</v>
      </c>
      <c r="E136" s="39">
        <v>43676</v>
      </c>
      <c r="F136" s="38">
        <v>17.929525375366211</v>
      </c>
      <c r="G136" s="30">
        <v>13.06151294708252</v>
      </c>
      <c r="H136" s="30"/>
    </row>
    <row r="137" spans="4:8" x14ac:dyDescent="0.25">
      <c r="D137" s="27">
        <v>119</v>
      </c>
      <c r="E137" s="39">
        <v>43677</v>
      </c>
      <c r="F137" s="38">
        <v>17.995824813842773</v>
      </c>
      <c r="G137" s="30">
        <v>12.972278594970703</v>
      </c>
      <c r="H137" s="30"/>
    </row>
    <row r="138" spans="4:8" x14ac:dyDescent="0.25">
      <c r="D138" s="27">
        <v>120</v>
      </c>
      <c r="E138" s="39">
        <v>43678</v>
      </c>
      <c r="F138" s="38">
        <v>18.88829231262207</v>
      </c>
      <c r="G138" s="30">
        <v>13.385408401489258</v>
      </c>
      <c r="H138" s="30"/>
    </row>
    <row r="139" spans="4:8" x14ac:dyDescent="0.25">
      <c r="D139" s="27">
        <v>121</v>
      </c>
      <c r="E139" s="39">
        <v>43679</v>
      </c>
      <c r="F139" s="38">
        <v>19.545841217041016</v>
      </c>
      <c r="G139" s="30">
        <v>14.013606071472168</v>
      </c>
      <c r="H139" s="30"/>
    </row>
    <row r="140" spans="4:8" x14ac:dyDescent="0.25">
      <c r="D140" s="27">
        <v>122</v>
      </c>
      <c r="E140" s="39">
        <v>43680</v>
      </c>
      <c r="F140" s="38">
        <v>17.693086624145508</v>
      </c>
      <c r="G140" s="30">
        <v>13.876358032226563</v>
      </c>
      <c r="H140" s="30"/>
    </row>
    <row r="141" spans="4:8" x14ac:dyDescent="0.25">
      <c r="D141" s="27">
        <v>123</v>
      </c>
      <c r="E141" s="39">
        <v>43681</v>
      </c>
      <c r="F141" s="38">
        <v>19.403877258300781</v>
      </c>
      <c r="G141" s="30">
        <v>14.060090065002441</v>
      </c>
      <c r="H141" s="30"/>
    </row>
    <row r="142" spans="4:8" x14ac:dyDescent="0.25">
      <c r="D142" s="27">
        <v>124</v>
      </c>
      <c r="E142" s="39">
        <v>43682</v>
      </c>
      <c r="F142" s="38">
        <v>20.205083847045898</v>
      </c>
      <c r="G142" s="30">
        <v>14.137145042419434</v>
      </c>
      <c r="H142" s="30"/>
    </row>
    <row r="143" spans="4:8" x14ac:dyDescent="0.25">
      <c r="D143" s="27">
        <v>125</v>
      </c>
      <c r="E143" s="39">
        <v>43683</v>
      </c>
      <c r="F143" s="38">
        <v>21.942697525024414</v>
      </c>
      <c r="G143" s="30">
        <v>15.014514923095703</v>
      </c>
      <c r="H143" s="30"/>
    </row>
    <row r="144" spans="4:8" x14ac:dyDescent="0.25">
      <c r="D144" s="27">
        <v>126</v>
      </c>
      <c r="E144" s="39">
        <v>43684</v>
      </c>
      <c r="F144" s="38">
        <v>23.392230987548828</v>
      </c>
      <c r="G144" s="30">
        <v>15.949609756469727</v>
      </c>
      <c r="H144" s="30"/>
    </row>
    <row r="145" spans="4:8" x14ac:dyDescent="0.25">
      <c r="D145" s="27">
        <v>127</v>
      </c>
      <c r="E145" s="39">
        <v>43685</v>
      </c>
      <c r="F145" s="38">
        <v>21.714752197265625</v>
      </c>
      <c r="G145" s="30">
        <v>16.195121765136719</v>
      </c>
      <c r="H145" s="30"/>
    </row>
    <row r="146" spans="4:8" x14ac:dyDescent="0.25">
      <c r="D146" s="27">
        <v>128</v>
      </c>
      <c r="E146" s="39">
        <v>43686</v>
      </c>
      <c r="F146" s="38">
        <v>16.979274749755859</v>
      </c>
      <c r="G146" s="30">
        <v>16.221691131591797</v>
      </c>
      <c r="H146" s="30"/>
    </row>
    <row r="147" spans="4:8" x14ac:dyDescent="0.25">
      <c r="D147" s="27">
        <v>129</v>
      </c>
      <c r="E147" s="39">
        <v>43687</v>
      </c>
      <c r="F147" s="38">
        <v>16.089273452758789</v>
      </c>
      <c r="G147" s="30">
        <v>15.083456993103027</v>
      </c>
      <c r="H147" s="30"/>
    </row>
    <row r="148" spans="4:8" x14ac:dyDescent="0.25">
      <c r="D148" s="27">
        <v>130</v>
      </c>
      <c r="E148" s="39">
        <v>43688</v>
      </c>
      <c r="F148" s="38">
        <v>12.274604797363281</v>
      </c>
      <c r="G148" s="30">
        <v>13.840819358825684</v>
      </c>
      <c r="H148" s="30"/>
    </row>
    <row r="149" spans="4:8" x14ac:dyDescent="0.25">
      <c r="D149" s="27">
        <v>131</v>
      </c>
      <c r="E149" s="39">
        <v>43689</v>
      </c>
      <c r="F149" s="38">
        <v>13.283958435058594</v>
      </c>
      <c r="G149" s="30">
        <v>12.750271797180176</v>
      </c>
      <c r="H149" s="30"/>
    </row>
    <row r="150" spans="4:8" x14ac:dyDescent="0.25">
      <c r="D150" s="27">
        <v>132</v>
      </c>
      <c r="E150" s="39">
        <v>43690</v>
      </c>
      <c r="F150" s="38">
        <v>15.54036808013916</v>
      </c>
      <c r="G150" s="30">
        <v>12.932323455810547</v>
      </c>
      <c r="H150" s="30"/>
    </row>
    <row r="151" spans="4:8" x14ac:dyDescent="0.25">
      <c r="D151" s="27">
        <v>133</v>
      </c>
      <c r="E151" s="39">
        <v>43691</v>
      </c>
      <c r="F151" s="38">
        <v>17.48084831237793</v>
      </c>
      <c r="G151" s="30">
        <v>13.346157073974609</v>
      </c>
      <c r="H151" s="30"/>
    </row>
    <row r="152" spans="4:8" x14ac:dyDescent="0.25">
      <c r="D152" s="27">
        <v>134</v>
      </c>
      <c r="E152" s="39">
        <v>43692</v>
      </c>
      <c r="F152" s="38">
        <v>17.597900390625</v>
      </c>
      <c r="G152" s="30">
        <v>13.924348831176758</v>
      </c>
      <c r="H152" s="30"/>
    </row>
    <row r="153" spans="4:8" x14ac:dyDescent="0.25">
      <c r="D153" s="27">
        <v>135</v>
      </c>
      <c r="E153" s="39">
        <v>43693</v>
      </c>
      <c r="F153" s="38">
        <v>15.997947692871094</v>
      </c>
      <c r="G153" s="30">
        <v>13.351523399353027</v>
      </c>
      <c r="H153" s="30"/>
    </row>
    <row r="154" spans="4:8" x14ac:dyDescent="0.25">
      <c r="D154" s="27">
        <v>136</v>
      </c>
      <c r="E154" s="39">
        <v>43694</v>
      </c>
      <c r="F154" s="38">
        <v>14.873665809631348</v>
      </c>
      <c r="G154" s="30">
        <v>12.955707550048828</v>
      </c>
      <c r="H154" s="30"/>
    </row>
    <row r="155" spans="4:8" x14ac:dyDescent="0.25">
      <c r="D155" s="27">
        <v>137</v>
      </c>
      <c r="E155" s="39">
        <v>43695</v>
      </c>
      <c r="F155" s="38">
        <v>16.07963752746582</v>
      </c>
      <c r="G155" s="30">
        <v>12.68560791015625</v>
      </c>
      <c r="H155" s="30"/>
    </row>
    <row r="156" spans="4:8" x14ac:dyDescent="0.25">
      <c r="D156" s="27">
        <v>138</v>
      </c>
      <c r="E156" s="39">
        <v>43696</v>
      </c>
      <c r="F156" s="38">
        <v>17.263076782226563</v>
      </c>
      <c r="G156" s="30">
        <v>12.810609817504883</v>
      </c>
      <c r="H156" s="30"/>
    </row>
    <row r="157" spans="4:8" x14ac:dyDescent="0.25">
      <c r="D157" s="27">
        <v>139</v>
      </c>
      <c r="E157" s="39">
        <v>43697</v>
      </c>
      <c r="F157" s="38">
        <v>19.158206939697266</v>
      </c>
      <c r="G157" s="30">
        <v>13.605429649353027</v>
      </c>
      <c r="H157" s="30"/>
    </row>
    <row r="158" spans="4:8" x14ac:dyDescent="0.25">
      <c r="D158" s="27">
        <v>140</v>
      </c>
      <c r="E158" s="39">
        <v>43698</v>
      </c>
      <c r="F158" s="38">
        <v>19.502445220947266</v>
      </c>
      <c r="G158" s="30">
        <v>14.26315975189209</v>
      </c>
      <c r="H158" s="30"/>
    </row>
    <row r="159" spans="4:8" x14ac:dyDescent="0.25">
      <c r="D159" s="27">
        <v>141</v>
      </c>
      <c r="E159" s="39">
        <v>43699</v>
      </c>
      <c r="F159" s="38">
        <v>14.903489112854004</v>
      </c>
      <c r="G159" s="30">
        <v>14.107354164123535</v>
      </c>
      <c r="H159" s="30"/>
    </row>
    <row r="160" spans="4:8" x14ac:dyDescent="0.25">
      <c r="D160" s="27">
        <v>142</v>
      </c>
      <c r="E160" s="39">
        <v>43700</v>
      </c>
      <c r="F160" s="38">
        <v>15.973572731018066</v>
      </c>
      <c r="G160" s="30">
        <v>13.651163101196289</v>
      </c>
      <c r="H160" s="30"/>
    </row>
    <row r="161" spans="4:8" x14ac:dyDescent="0.25">
      <c r="D161" s="27">
        <v>143</v>
      </c>
      <c r="E161" s="39">
        <v>43701</v>
      </c>
      <c r="F161" s="38">
        <v>17.780088424682617</v>
      </c>
      <c r="G161" s="30">
        <v>14.06151008605957</v>
      </c>
      <c r="H161" s="30"/>
    </row>
    <row r="162" spans="4:8" x14ac:dyDescent="0.25">
      <c r="D162" s="27">
        <v>144</v>
      </c>
      <c r="E162" s="39">
        <v>43702</v>
      </c>
      <c r="F162" s="38">
        <v>14.307963371276855</v>
      </c>
      <c r="G162" s="30">
        <v>12.742956161499023</v>
      </c>
      <c r="H162" s="30"/>
    </row>
    <row r="163" spans="4:8" x14ac:dyDescent="0.25">
      <c r="D163" s="27">
        <v>145</v>
      </c>
      <c r="E163" s="39">
        <v>43703</v>
      </c>
      <c r="F163" s="38">
        <v>13.605833053588867</v>
      </c>
      <c r="G163" s="30">
        <v>11.713413238525391</v>
      </c>
      <c r="H163" s="30"/>
    </row>
    <row r="164" spans="4:8" x14ac:dyDescent="0.25">
      <c r="D164" s="27">
        <v>146</v>
      </c>
      <c r="E164" s="39">
        <v>43704</v>
      </c>
      <c r="F164" s="38">
        <v>14.913287162780762</v>
      </c>
      <c r="G164" s="30">
        <v>11.394356727600098</v>
      </c>
      <c r="H164" s="30"/>
    </row>
    <row r="165" spans="4:8" x14ac:dyDescent="0.25">
      <c r="D165" s="27">
        <v>147</v>
      </c>
      <c r="E165" s="39">
        <v>43705</v>
      </c>
      <c r="F165" s="38">
        <v>17.866388320922852</v>
      </c>
      <c r="G165" s="30">
        <v>12.231682777404785</v>
      </c>
      <c r="H165" s="30"/>
    </row>
    <row r="166" spans="4:8" x14ac:dyDescent="0.25">
      <c r="D166" s="27">
        <v>148</v>
      </c>
      <c r="E166" s="39">
        <v>43706</v>
      </c>
      <c r="F166" s="38">
        <v>17.214534759521484</v>
      </c>
      <c r="G166" s="30">
        <v>13.365052223205566</v>
      </c>
      <c r="H166" s="30"/>
    </row>
    <row r="167" spans="4:8" x14ac:dyDescent="0.25">
      <c r="D167" s="27">
        <v>149</v>
      </c>
      <c r="E167" s="39">
        <v>43707</v>
      </c>
      <c r="F167" s="38">
        <v>17.949396133422852</v>
      </c>
      <c r="G167" s="30">
        <v>13.993517875671387</v>
      </c>
      <c r="H167" s="30"/>
    </row>
    <row r="168" spans="4:8" x14ac:dyDescent="0.25">
      <c r="D168" s="27">
        <v>150</v>
      </c>
      <c r="E168" s="39">
        <v>43708</v>
      </c>
      <c r="F168" s="38">
        <v>19.387331008911133</v>
      </c>
      <c r="G168" s="30">
        <v>14.557247161865234</v>
      </c>
      <c r="H168" s="30"/>
    </row>
    <row r="169" spans="4:8" x14ac:dyDescent="0.25">
      <c r="D169" s="27">
        <v>151</v>
      </c>
      <c r="E169" s="39">
        <v>43709</v>
      </c>
      <c r="F169" s="38">
        <v>18.127904891967773</v>
      </c>
      <c r="G169" s="30">
        <v>14.25592041015625</v>
      </c>
      <c r="H169" s="30"/>
    </row>
    <row r="170" spans="4:8" x14ac:dyDescent="0.25">
      <c r="D170" s="27">
        <v>152</v>
      </c>
      <c r="E170" s="39">
        <v>43710</v>
      </c>
      <c r="F170" s="38">
        <v>16.306888580322266</v>
      </c>
      <c r="G170" s="30">
        <v>13.532712936401367</v>
      </c>
      <c r="H170" s="30"/>
    </row>
    <row r="171" spans="4:8" x14ac:dyDescent="0.25">
      <c r="D171" s="27">
        <v>153</v>
      </c>
      <c r="E171" s="39">
        <v>43711</v>
      </c>
      <c r="F171" s="38">
        <v>18.605611801147461</v>
      </c>
      <c r="G171" s="30">
        <v>13.918545722961426</v>
      </c>
      <c r="H171" s="30"/>
    </row>
    <row r="172" spans="4:8" x14ac:dyDescent="0.25">
      <c r="D172" s="27">
        <v>154</v>
      </c>
      <c r="E172" s="39">
        <v>43712</v>
      </c>
      <c r="F172" s="38">
        <v>16.228374481201172</v>
      </c>
      <c r="G172" s="30">
        <v>13.352004051208496</v>
      </c>
      <c r="H172" s="30"/>
    </row>
    <row r="173" spans="4:8" x14ac:dyDescent="0.25">
      <c r="D173" s="27">
        <v>155</v>
      </c>
      <c r="E173" s="39">
        <v>43713</v>
      </c>
      <c r="F173" s="38">
        <v>18.192380905151367</v>
      </c>
      <c r="G173" s="30">
        <v>13.733123779296875</v>
      </c>
      <c r="H173" s="30"/>
    </row>
    <row r="174" spans="4:8" x14ac:dyDescent="0.25">
      <c r="D174" s="27">
        <v>156</v>
      </c>
      <c r="E174" s="39">
        <v>43714</v>
      </c>
      <c r="F174" s="38">
        <v>16.530254364013672</v>
      </c>
      <c r="G174" s="30">
        <v>14.720641136169434</v>
      </c>
      <c r="H174" s="30"/>
    </row>
    <row r="175" spans="4:8" x14ac:dyDescent="0.25">
      <c r="D175" s="27">
        <v>157</v>
      </c>
      <c r="E175" s="39">
        <v>43715</v>
      </c>
      <c r="F175" s="38">
        <v>16.530477523803711</v>
      </c>
      <c r="G175" s="30">
        <v>13.828580856323242</v>
      </c>
      <c r="H175" s="30"/>
    </row>
    <row r="176" spans="4:8" x14ac:dyDescent="0.25">
      <c r="D176" s="27">
        <v>158</v>
      </c>
      <c r="E176" s="39">
        <v>43716</v>
      </c>
      <c r="F176" s="38">
        <v>12.750604629516602</v>
      </c>
      <c r="G176" s="30">
        <v>13.228322982788086</v>
      </c>
      <c r="H176" s="30"/>
    </row>
    <row r="177" spans="4:8" x14ac:dyDescent="0.25">
      <c r="D177" s="27">
        <v>159</v>
      </c>
      <c r="E177" s="39">
        <v>43717</v>
      </c>
      <c r="F177" s="38">
        <v>10.735038757324219</v>
      </c>
      <c r="G177" s="30">
        <v>12.106515884399414</v>
      </c>
      <c r="H177" s="30"/>
    </row>
    <row r="178" spans="4:8" x14ac:dyDescent="0.25">
      <c r="D178" s="27">
        <v>160</v>
      </c>
      <c r="E178" s="39">
        <v>43718</v>
      </c>
      <c r="F178" s="38">
        <v>9.7327871322631836</v>
      </c>
      <c r="G178" s="30">
        <v>10.853134155273438</v>
      </c>
      <c r="H178" s="30"/>
    </row>
    <row r="179" spans="4:8" x14ac:dyDescent="0.25">
      <c r="D179" s="27">
        <v>161</v>
      </c>
      <c r="E179" s="39">
        <v>43719</v>
      </c>
      <c r="F179" s="38">
        <v>11.179434776306152</v>
      </c>
      <c r="G179" s="30">
        <v>10.951519012451172</v>
      </c>
      <c r="H179" s="30"/>
    </row>
    <row r="180" spans="4:8" x14ac:dyDescent="0.25">
      <c r="D180" s="27">
        <v>162</v>
      </c>
      <c r="E180" s="39">
        <v>43720</v>
      </c>
      <c r="F180" s="38">
        <v>12.738717079162598</v>
      </c>
      <c r="G180" s="30">
        <v>10.942056655883789</v>
      </c>
      <c r="H180" s="30"/>
    </row>
    <row r="181" spans="4:8" x14ac:dyDescent="0.25">
      <c r="D181" s="27">
        <v>163</v>
      </c>
      <c r="E181" s="39">
        <v>43721</v>
      </c>
      <c r="F181" s="38">
        <v>14.384461402893066</v>
      </c>
      <c r="G181" s="30">
        <v>11.752900123596191</v>
      </c>
      <c r="H181" s="30"/>
    </row>
    <row r="182" spans="4:8" x14ac:dyDescent="0.25">
      <c r="D182" s="27">
        <v>164</v>
      </c>
      <c r="E182" s="39">
        <v>43722</v>
      </c>
      <c r="F182" s="38">
        <v>13.923186302185059</v>
      </c>
      <c r="G182" s="30">
        <v>11.791522026062012</v>
      </c>
      <c r="H182" s="30"/>
    </row>
    <row r="183" spans="4:8" x14ac:dyDescent="0.25">
      <c r="D183" s="27">
        <v>165</v>
      </c>
      <c r="E183" s="39">
        <v>43723</v>
      </c>
      <c r="F183" s="38">
        <v>14.29493522644043</v>
      </c>
      <c r="G183" s="30">
        <v>11.689968109130859</v>
      </c>
      <c r="H183" s="30"/>
    </row>
    <row r="184" spans="4:8" x14ac:dyDescent="0.25">
      <c r="D184" s="27">
        <v>166</v>
      </c>
      <c r="E184" s="39">
        <v>43724</v>
      </c>
      <c r="F184" s="38">
        <v>9.8723106384277344</v>
      </c>
      <c r="G184" s="30">
        <v>10.811977386474609</v>
      </c>
      <c r="H184" s="30"/>
    </row>
    <row r="185" spans="4:8" x14ac:dyDescent="0.25">
      <c r="D185" s="27">
        <v>167</v>
      </c>
      <c r="E185" s="39">
        <v>43725</v>
      </c>
      <c r="F185" s="38">
        <v>10.580670356750488</v>
      </c>
      <c r="G185" s="30">
        <v>10.420084953308105</v>
      </c>
      <c r="H185" s="30"/>
    </row>
    <row r="186" spans="4:8" x14ac:dyDescent="0.25">
      <c r="D186" s="27">
        <v>168</v>
      </c>
      <c r="E186" s="39">
        <v>43726</v>
      </c>
      <c r="F186" s="38">
        <v>10.145793914794922</v>
      </c>
      <c r="G186" s="30">
        <v>10.744444847106934</v>
      </c>
      <c r="H186" s="30"/>
    </row>
    <row r="187" spans="4:8" x14ac:dyDescent="0.25">
      <c r="D187" s="27">
        <v>169</v>
      </c>
      <c r="E187" s="39">
        <v>43727</v>
      </c>
      <c r="F187" s="38">
        <v>8.3324995040893555</v>
      </c>
      <c r="G187" s="30">
        <v>10.004185676574707</v>
      </c>
      <c r="H187" s="30"/>
    </row>
    <row r="188" spans="4:8" x14ac:dyDescent="0.25">
      <c r="D188" s="27">
        <v>170</v>
      </c>
      <c r="E188" s="39">
        <v>43728</v>
      </c>
      <c r="F188" s="38">
        <v>9.063258171081543</v>
      </c>
      <c r="G188" s="30">
        <v>10.073077201843262</v>
      </c>
      <c r="H188" s="30"/>
    </row>
    <row r="189" spans="4:8" x14ac:dyDescent="0.25">
      <c r="D189" s="27">
        <v>171</v>
      </c>
      <c r="E189" s="39">
        <v>43729</v>
      </c>
      <c r="F189" s="38">
        <v>10.277925491333008</v>
      </c>
      <c r="G189" s="30">
        <v>10.529560089111328</v>
      </c>
      <c r="H189" s="30"/>
    </row>
    <row r="190" spans="4:8" x14ac:dyDescent="0.25">
      <c r="D190" s="27">
        <v>172</v>
      </c>
      <c r="E190" s="39">
        <v>43730</v>
      </c>
      <c r="F190" s="38">
        <v>11.468500137329102</v>
      </c>
      <c r="G190" s="30">
        <v>10.421718597412109</v>
      </c>
      <c r="H190" s="30"/>
    </row>
    <row r="191" spans="4:8" x14ac:dyDescent="0.25">
      <c r="D191" s="27">
        <v>173</v>
      </c>
      <c r="E191" s="39">
        <v>43731</v>
      </c>
      <c r="F191" s="38">
        <v>10.966638565063477</v>
      </c>
      <c r="G191" s="30">
        <v>10.958209991455078</v>
      </c>
      <c r="H191" s="30"/>
    </row>
    <row r="192" spans="4:8" x14ac:dyDescent="0.25">
      <c r="D192" s="27">
        <v>174</v>
      </c>
      <c r="E192" s="39">
        <v>43732</v>
      </c>
      <c r="F192" s="38">
        <v>12.417499542236328</v>
      </c>
      <c r="G192" s="30">
        <v>10.933986663818359</v>
      </c>
      <c r="H192" s="30"/>
    </row>
    <row r="193" spans="4:8" x14ac:dyDescent="0.25">
      <c r="D193" s="27">
        <v>175</v>
      </c>
      <c r="E193" s="39">
        <v>43733</v>
      </c>
      <c r="F193" s="38">
        <v>8.5714025497436523</v>
      </c>
      <c r="G193" s="30">
        <v>8.9814443588256836</v>
      </c>
      <c r="H193" s="30"/>
    </row>
    <row r="194" spans="4:8" x14ac:dyDescent="0.25">
      <c r="D194" s="27">
        <v>176</v>
      </c>
      <c r="E194" s="39">
        <v>43734</v>
      </c>
      <c r="F194" s="38">
        <v>10.339452743530273</v>
      </c>
      <c r="G194" s="30">
        <v>9.6042146682739258</v>
      </c>
      <c r="H194" s="30"/>
    </row>
    <row r="195" spans="4:8" x14ac:dyDescent="0.25">
      <c r="D195" s="27">
        <v>177</v>
      </c>
      <c r="E195" s="39">
        <v>43735</v>
      </c>
      <c r="F195" s="38">
        <v>8.5337533950805664</v>
      </c>
      <c r="G195" s="30">
        <v>9.0311203002929688</v>
      </c>
      <c r="H195" s="30"/>
    </row>
    <row r="196" spans="4:8" x14ac:dyDescent="0.25">
      <c r="D196" s="27">
        <v>178</v>
      </c>
      <c r="E196" s="39">
        <v>43736</v>
      </c>
      <c r="F196" s="38">
        <v>2.5423629283905029</v>
      </c>
      <c r="G196" s="30">
        <v>6.4251646995544434</v>
      </c>
      <c r="H196" s="30"/>
    </row>
    <row r="197" spans="4:8" x14ac:dyDescent="0.25">
      <c r="D197" s="27">
        <v>179</v>
      </c>
      <c r="E197" s="39">
        <v>43737</v>
      </c>
      <c r="F197" s="38">
        <v>-0.195250004529953</v>
      </c>
      <c r="G197" s="30">
        <v>4.2442069053649902</v>
      </c>
      <c r="H197" s="30"/>
    </row>
    <row r="198" spans="4:8" x14ac:dyDescent="0.25">
      <c r="D198" s="27">
        <v>180</v>
      </c>
      <c r="E198" s="39">
        <v>43738</v>
      </c>
      <c r="F198" s="38">
        <v>0.6904444694519043</v>
      </c>
      <c r="G198" s="30">
        <v>4.4168767929077148</v>
      </c>
      <c r="H198" s="30"/>
    </row>
    <row r="199" spans="4:8" x14ac:dyDescent="0.25">
      <c r="D199" s="27">
        <v>181</v>
      </c>
      <c r="E199" s="39">
        <v>43739</v>
      </c>
      <c r="F199" s="38">
        <v>1.6595555543899536</v>
      </c>
      <c r="G199" s="30">
        <v>4.8717055320739746</v>
      </c>
      <c r="H199" s="30"/>
    </row>
    <row r="200" spans="4:8" x14ac:dyDescent="0.25">
      <c r="D200" s="27">
        <v>182</v>
      </c>
      <c r="E200" s="39">
        <v>43740</v>
      </c>
      <c r="F200" s="38">
        <v>1.1345444917678833</v>
      </c>
      <c r="G200" s="30">
        <v>3.7580468654632568</v>
      </c>
      <c r="H200" s="30"/>
    </row>
    <row r="201" spans="4:8" x14ac:dyDescent="0.25">
      <c r="D201" s="27">
        <v>183</v>
      </c>
      <c r="E201" s="39">
        <v>43741</v>
      </c>
      <c r="F201" s="38">
        <v>5.3954906463623047</v>
      </c>
      <c r="G201" s="30">
        <v>5.8258500099182129</v>
      </c>
      <c r="H201" s="30"/>
    </row>
    <row r="202" spans="4:8" x14ac:dyDescent="0.25">
      <c r="D202" s="27">
        <v>184</v>
      </c>
      <c r="E202" s="39">
        <v>43742</v>
      </c>
      <c r="F202" s="38">
        <v>4.509270191192627</v>
      </c>
      <c r="G202" s="30">
        <v>5.8382649421691895</v>
      </c>
      <c r="H202" s="30"/>
    </row>
    <row r="203" spans="4:8" x14ac:dyDescent="0.25">
      <c r="D203" s="27">
        <v>185</v>
      </c>
      <c r="E203" s="39">
        <v>43743</v>
      </c>
      <c r="F203" s="38">
        <v>5.170076847076416</v>
      </c>
      <c r="G203" s="30">
        <v>5.8090529441833496</v>
      </c>
      <c r="H203" s="30"/>
    </row>
    <row r="204" spans="4:8" x14ac:dyDescent="0.25">
      <c r="D204" s="27">
        <v>186</v>
      </c>
      <c r="E204" s="39">
        <v>43744</v>
      </c>
      <c r="F204" s="38">
        <v>3.9435064792633057</v>
      </c>
      <c r="G204" s="30">
        <v>4.6771178245544434</v>
      </c>
      <c r="H204" s="30"/>
    </row>
    <row r="205" spans="4:8" x14ac:dyDescent="0.25">
      <c r="D205" s="27">
        <v>187</v>
      </c>
      <c r="E205" s="39">
        <v>43745</v>
      </c>
      <c r="F205" s="38">
        <v>7.3738751411437988</v>
      </c>
      <c r="G205" s="30">
        <v>5.5312900543212891</v>
      </c>
      <c r="H205" s="30"/>
    </row>
    <row r="206" spans="4:8" x14ac:dyDescent="0.25">
      <c r="D206" s="27">
        <v>188</v>
      </c>
      <c r="E206" s="39">
        <v>43746</v>
      </c>
      <c r="F206" s="38">
        <v>5.7199444770812988</v>
      </c>
      <c r="G206" s="30">
        <v>6.7823238372802734</v>
      </c>
      <c r="H206" s="30"/>
    </row>
    <row r="207" spans="4:8" x14ac:dyDescent="0.25">
      <c r="D207" s="27">
        <v>189</v>
      </c>
      <c r="E207" s="39">
        <v>43747</v>
      </c>
      <c r="F207" s="38">
        <v>-2.0649018287658691</v>
      </c>
      <c r="G207" s="30">
        <v>2.4880197048187256</v>
      </c>
      <c r="H207" s="30"/>
    </row>
    <row r="208" spans="4:8" x14ac:dyDescent="0.25">
      <c r="D208" s="27">
        <v>190</v>
      </c>
      <c r="E208" s="39">
        <v>43748</v>
      </c>
      <c r="F208" s="38">
        <v>-5.0331954956054688</v>
      </c>
      <c r="G208" s="30">
        <v>2.6737170219421387</v>
      </c>
      <c r="H208" s="30"/>
    </row>
    <row r="209" spans="4:8" x14ac:dyDescent="0.25">
      <c r="D209" s="27">
        <v>191</v>
      </c>
      <c r="E209" s="39">
        <v>43749</v>
      </c>
      <c r="F209" s="38">
        <v>-2.2764861583709717</v>
      </c>
      <c r="G209" s="30">
        <v>2.5581636428833008</v>
      </c>
      <c r="H209" s="30"/>
    </row>
    <row r="210" spans="4:8" x14ac:dyDescent="0.25">
      <c r="D210" s="27">
        <v>192</v>
      </c>
      <c r="E210" s="39">
        <v>43750</v>
      </c>
      <c r="F210" s="38">
        <v>-0.80566668510437012</v>
      </c>
      <c r="G210" s="30">
        <v>2.7384164333343506</v>
      </c>
      <c r="H210" s="30"/>
    </row>
    <row r="211" spans="4:8" x14ac:dyDescent="0.25">
      <c r="D211" s="27">
        <v>193</v>
      </c>
      <c r="E211" s="39">
        <v>43751</v>
      </c>
      <c r="F211" s="38">
        <v>1.6706045866012573</v>
      </c>
      <c r="G211" s="30">
        <v>4.1463046073913574</v>
      </c>
      <c r="H211" s="30"/>
    </row>
    <row r="212" spans="4:8" x14ac:dyDescent="0.25">
      <c r="D212" s="27">
        <v>194</v>
      </c>
      <c r="E212" s="39">
        <v>43752</v>
      </c>
      <c r="F212" s="38">
        <v>2.0979647636413574</v>
      </c>
      <c r="G212" s="30">
        <v>4.854583740234375</v>
      </c>
      <c r="H212" s="30"/>
    </row>
    <row r="213" spans="4:8" x14ac:dyDescent="0.25">
      <c r="D213" s="27">
        <v>195</v>
      </c>
      <c r="E213" s="39">
        <v>43753</v>
      </c>
      <c r="F213" s="38">
        <v>12.137625694274902</v>
      </c>
      <c r="G213" s="30">
        <v>4.8550000190734863</v>
      </c>
      <c r="H213" s="30"/>
    </row>
    <row r="214" spans="4:8" x14ac:dyDescent="0.25">
      <c r="D214" s="27"/>
      <c r="E214" s="39"/>
      <c r="F214" s="38"/>
      <c r="G214" s="30"/>
      <c r="H214" s="30"/>
    </row>
    <row r="215" spans="4:8" x14ac:dyDescent="0.25">
      <c r="D215" s="27"/>
      <c r="E215" s="39"/>
      <c r="F215" s="38"/>
      <c r="G215" s="30"/>
      <c r="H215" s="30"/>
    </row>
    <row r="216" spans="4:8" x14ac:dyDescent="0.25">
      <c r="D216" s="27"/>
      <c r="E216" s="39"/>
      <c r="F216" s="38"/>
      <c r="G216" s="30"/>
      <c r="H216" s="30"/>
    </row>
    <row r="217" spans="4:8" x14ac:dyDescent="0.25">
      <c r="D217" s="27"/>
      <c r="E217" s="39"/>
      <c r="F217" s="38"/>
      <c r="G217" s="30"/>
      <c r="H217" s="30"/>
    </row>
    <row r="218" spans="4:8" x14ac:dyDescent="0.25">
      <c r="D218" s="54"/>
      <c r="E218" s="55"/>
      <c r="F218" s="56"/>
      <c r="G218" s="56"/>
      <c r="H218" s="30"/>
    </row>
    <row r="219" spans="4:8" x14ac:dyDescent="0.25">
      <c r="D219" s="54"/>
      <c r="E219" s="55"/>
      <c r="F219" s="56"/>
      <c r="G219" s="56"/>
      <c r="H219" s="30"/>
    </row>
    <row r="220" spans="4:8" x14ac:dyDescent="0.25">
      <c r="D220" s="54"/>
      <c r="E220" s="55"/>
      <c r="F220" s="56"/>
      <c r="G220" s="56"/>
      <c r="H220" s="30"/>
    </row>
    <row r="221" spans="4:8" x14ac:dyDescent="0.25">
      <c r="D221" s="54"/>
      <c r="E221" s="55"/>
      <c r="F221" s="56"/>
      <c r="G221" s="56"/>
      <c r="H221" s="30"/>
    </row>
    <row r="222" spans="4:8" x14ac:dyDescent="0.25">
      <c r="D222" s="54"/>
      <c r="E222" s="55"/>
      <c r="F222" s="56"/>
      <c r="G222" s="56"/>
      <c r="H222" s="30"/>
    </row>
    <row r="223" spans="4:8" x14ac:dyDescent="0.25">
      <c r="D223" s="54"/>
      <c r="E223" s="55"/>
      <c r="F223" s="56"/>
      <c r="G223" s="56"/>
      <c r="H223" s="30"/>
    </row>
    <row r="224" spans="4:8" x14ac:dyDescent="0.25">
      <c r="D224" s="54"/>
      <c r="E224" s="55"/>
      <c r="F224" s="56"/>
      <c r="G224" s="56"/>
      <c r="H224" s="30"/>
    </row>
    <row r="225" spans="4:8" x14ac:dyDescent="0.25">
      <c r="D225" s="54"/>
      <c r="E225" s="55"/>
      <c r="F225" s="56"/>
      <c r="G225" s="56"/>
      <c r="H225" s="30"/>
    </row>
    <row r="226" spans="4:8" x14ac:dyDescent="0.25">
      <c r="D226" s="54"/>
      <c r="E226" s="55"/>
      <c r="F226" s="56"/>
      <c r="G226" s="56"/>
      <c r="H226" s="30"/>
    </row>
    <row r="227" spans="4:8" x14ac:dyDescent="0.25">
      <c r="D227" s="54"/>
      <c r="E227" s="55"/>
      <c r="F227" s="56"/>
      <c r="G227" s="56"/>
      <c r="H227" s="30"/>
    </row>
    <row r="228" spans="4:8" x14ac:dyDescent="0.25">
      <c r="D228" s="54"/>
      <c r="E228" s="55"/>
      <c r="F228" s="56"/>
      <c r="G228" s="56"/>
      <c r="H228" s="30"/>
    </row>
    <row r="229" spans="4:8" x14ac:dyDescent="0.25">
      <c r="D229" s="54"/>
      <c r="E229" s="55"/>
      <c r="F229" s="56"/>
      <c r="G229" s="56"/>
      <c r="H229" s="30"/>
    </row>
    <row r="230" spans="4:8" x14ac:dyDescent="0.25">
      <c r="D230" s="54"/>
      <c r="E230" s="55"/>
      <c r="F230" s="56"/>
      <c r="G230" s="56"/>
      <c r="H230" s="30"/>
    </row>
    <row r="231" spans="4:8" x14ac:dyDescent="0.25">
      <c r="D231" s="54"/>
      <c r="E231" s="55"/>
      <c r="F231" s="56"/>
      <c r="G231" s="56"/>
      <c r="H231" s="30"/>
    </row>
    <row r="232" spans="4:8" x14ac:dyDescent="0.25">
      <c r="D232" s="54"/>
      <c r="E232" s="55"/>
      <c r="F232" s="56"/>
      <c r="G232" s="56"/>
      <c r="H232" s="30"/>
    </row>
    <row r="233" spans="4:8" x14ac:dyDescent="0.25">
      <c r="D233" s="54"/>
      <c r="E233" s="55"/>
      <c r="F233" s="56"/>
      <c r="G233" s="56"/>
      <c r="H233" s="30"/>
    </row>
    <row r="234" spans="4:8" x14ac:dyDescent="0.25">
      <c r="D234" s="54"/>
      <c r="E234" s="55"/>
      <c r="F234" s="56"/>
      <c r="G234" s="56"/>
      <c r="H234" s="30"/>
    </row>
    <row r="235" spans="4:8" x14ac:dyDescent="0.25">
      <c r="D235" s="54"/>
      <c r="E235" s="55"/>
      <c r="F235" s="56"/>
      <c r="G235" s="56"/>
      <c r="H235" s="30"/>
    </row>
    <row r="236" spans="4:8" x14ac:dyDescent="0.25">
      <c r="D236" s="54"/>
      <c r="E236" s="55"/>
      <c r="F236" s="56"/>
      <c r="G236" s="56"/>
      <c r="H236" s="30"/>
    </row>
    <row r="237" spans="4:8" x14ac:dyDescent="0.25">
      <c r="D237" s="54"/>
      <c r="E237" s="55"/>
      <c r="F237" s="56"/>
      <c r="G237" s="56"/>
      <c r="H237" s="30"/>
    </row>
    <row r="238" spans="4:8" x14ac:dyDescent="0.25">
      <c r="D238" s="54"/>
      <c r="E238" s="55"/>
      <c r="F238" s="56"/>
      <c r="G238" s="56"/>
      <c r="H238" s="30"/>
    </row>
    <row r="239" spans="4:8" x14ac:dyDescent="0.25">
      <c r="D239" s="54"/>
      <c r="E239" s="55"/>
      <c r="F239" s="56"/>
      <c r="G239" s="56"/>
      <c r="H239" s="30"/>
    </row>
    <row r="240" spans="4:8" x14ac:dyDescent="0.25">
      <c r="D240" s="54"/>
      <c r="E240" s="55"/>
      <c r="F240" s="56"/>
      <c r="G240" s="56"/>
      <c r="H240" s="30"/>
    </row>
    <row r="241" spans="4:8" x14ac:dyDescent="0.25">
      <c r="D241" s="54"/>
      <c r="E241" s="55"/>
      <c r="F241" s="56"/>
      <c r="G241" s="56"/>
      <c r="H241" s="30"/>
    </row>
    <row r="242" spans="4:8" x14ac:dyDescent="0.25">
      <c r="D242" s="54"/>
      <c r="E242" s="55"/>
      <c r="F242" s="56"/>
      <c r="G242" s="56"/>
      <c r="H242" s="30"/>
    </row>
    <row r="243" spans="4:8" x14ac:dyDescent="0.25">
      <c r="D243" s="54"/>
      <c r="E243" s="55"/>
      <c r="F243" s="56"/>
      <c r="G243" s="56"/>
      <c r="H243" s="30"/>
    </row>
    <row r="244" spans="4:8" x14ac:dyDescent="0.25">
      <c r="D244" s="54"/>
      <c r="E244" s="55"/>
      <c r="F244" s="56"/>
      <c r="G244" s="56"/>
      <c r="H244" s="30"/>
    </row>
    <row r="245" spans="4:8" x14ac:dyDescent="0.25">
      <c r="D245" s="54"/>
      <c r="E245" s="55"/>
      <c r="F245" s="56"/>
      <c r="G245" s="56"/>
      <c r="H245" s="30"/>
    </row>
    <row r="246" spans="4:8" x14ac:dyDescent="0.25">
      <c r="D246" s="54"/>
      <c r="E246" s="55"/>
      <c r="F246" s="56"/>
      <c r="G246" s="56"/>
      <c r="H246" s="30"/>
    </row>
    <row r="247" spans="4:8" x14ac:dyDescent="0.25">
      <c r="D247" s="54"/>
      <c r="E247" s="55"/>
      <c r="F247" s="56"/>
      <c r="G247" s="56"/>
      <c r="H247" s="30"/>
    </row>
    <row r="248" spans="4:8" x14ac:dyDescent="0.25">
      <c r="H248" s="30"/>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0131-71C0-4765-B44C-0B5505539E79}">
  <sheetPr codeName="Sheet6"/>
  <dimension ref="C5:L77"/>
  <sheetViews>
    <sheetView topLeftCell="A31" workbookViewId="0">
      <selection activeCell="F2" sqref="F2"/>
    </sheetView>
  </sheetViews>
  <sheetFormatPr defaultRowHeight="15" x14ac:dyDescent="0.25"/>
  <sheetData>
    <row r="5" spans="3:12" x14ac:dyDescent="0.25">
      <c r="C5" s="46" t="s">
        <v>65</v>
      </c>
      <c r="D5" s="46"/>
      <c r="E5" s="46"/>
      <c r="F5" s="46"/>
      <c r="G5" s="46"/>
      <c r="H5" s="46"/>
      <c r="I5" s="46"/>
      <c r="J5" s="46"/>
      <c r="K5" s="46"/>
      <c r="L5" s="46"/>
    </row>
    <row r="6" spans="3:12" x14ac:dyDescent="0.25">
      <c r="C6" s="46"/>
      <c r="D6" s="46"/>
      <c r="E6" s="46"/>
      <c r="F6" s="46"/>
      <c r="G6" s="46"/>
      <c r="H6" s="46"/>
      <c r="I6" s="46"/>
      <c r="J6" s="46"/>
      <c r="K6" s="46"/>
      <c r="L6" s="46"/>
    </row>
    <row r="7" spans="3:12" x14ac:dyDescent="0.25">
      <c r="C7" s="46" t="s">
        <v>66</v>
      </c>
      <c r="D7" s="46" t="s">
        <v>67</v>
      </c>
      <c r="E7" s="46"/>
      <c r="F7" s="46"/>
      <c r="G7" s="46"/>
      <c r="H7" s="46"/>
      <c r="I7" s="46"/>
      <c r="J7" s="46"/>
      <c r="K7" s="46"/>
      <c r="L7" s="46"/>
    </row>
    <row r="8" spans="3:12" x14ac:dyDescent="0.25">
      <c r="C8" s="46" t="s">
        <v>68</v>
      </c>
      <c r="D8" s="46" t="s">
        <v>69</v>
      </c>
      <c r="E8" s="46"/>
      <c r="F8" s="46"/>
      <c r="G8" s="46"/>
      <c r="H8" s="46"/>
      <c r="I8" s="46"/>
      <c r="J8" s="46"/>
      <c r="K8" s="46"/>
      <c r="L8" s="46"/>
    </row>
    <row r="9" spans="3:12" x14ac:dyDescent="0.25">
      <c r="C9" s="46" t="s">
        <v>70</v>
      </c>
      <c r="D9" s="46">
        <v>46.266219999999997</v>
      </c>
      <c r="E9" s="46"/>
      <c r="F9" s="46"/>
      <c r="G9" s="46"/>
      <c r="H9" s="46"/>
      <c r="I9" s="46"/>
      <c r="J9" s="46"/>
      <c r="K9" s="46"/>
      <c r="L9" s="46"/>
    </row>
    <row r="10" spans="3:12" x14ac:dyDescent="0.25">
      <c r="C10" s="46" t="s">
        <v>71</v>
      </c>
      <c r="D10" s="46">
        <v>-116.74251</v>
      </c>
      <c r="E10" s="46"/>
      <c r="F10" s="46"/>
      <c r="G10" s="46"/>
      <c r="H10" s="46"/>
      <c r="I10" s="46"/>
      <c r="J10" s="46"/>
      <c r="K10" s="46"/>
      <c r="L10" s="46"/>
    </row>
    <row r="11" spans="3:12" x14ac:dyDescent="0.25">
      <c r="C11" s="46" t="s">
        <v>72</v>
      </c>
      <c r="D11" s="57">
        <v>43866</v>
      </c>
      <c r="E11" s="46" t="s">
        <v>73</v>
      </c>
      <c r="F11" s="46"/>
      <c r="G11" s="46"/>
      <c r="H11" s="46"/>
      <c r="I11" s="46"/>
      <c r="J11" s="46"/>
      <c r="K11" s="46"/>
      <c r="L11" s="46"/>
    </row>
    <row r="12" spans="3:12" x14ac:dyDescent="0.25">
      <c r="C12" s="46"/>
      <c r="D12" s="46"/>
      <c r="E12" s="46"/>
      <c r="F12" s="46"/>
      <c r="G12" s="46"/>
      <c r="H12" s="46"/>
      <c r="I12" s="46"/>
      <c r="J12" s="46"/>
      <c r="K12" s="46"/>
      <c r="L12" s="46"/>
    </row>
    <row r="13" spans="3:12" x14ac:dyDescent="0.25">
      <c r="C13" s="46" t="s">
        <v>74</v>
      </c>
      <c r="D13" s="46"/>
      <c r="E13" s="46"/>
      <c r="F13" s="46"/>
      <c r="G13" s="46"/>
      <c r="H13" s="46"/>
      <c r="I13" s="46"/>
      <c r="J13" s="46"/>
      <c r="K13" s="46"/>
      <c r="L13" s="46"/>
    </row>
    <row r="14" spans="3:12" x14ac:dyDescent="0.25">
      <c r="C14" s="46" t="s">
        <v>75</v>
      </c>
      <c r="D14" s="46" t="s">
        <v>76</v>
      </c>
      <c r="E14" s="46" t="s">
        <v>77</v>
      </c>
      <c r="F14" s="46" t="s">
        <v>78</v>
      </c>
      <c r="G14" s="46"/>
      <c r="H14" s="46"/>
      <c r="I14" s="46"/>
      <c r="J14" s="46"/>
      <c r="K14" s="46"/>
      <c r="L14" s="46"/>
    </row>
    <row r="15" spans="3:12" x14ac:dyDescent="0.25">
      <c r="C15" s="46" t="s">
        <v>79</v>
      </c>
      <c r="D15" s="46" t="s">
        <v>80</v>
      </c>
      <c r="E15" s="46">
        <v>0.47</v>
      </c>
      <c r="F15" s="46" t="s">
        <v>81</v>
      </c>
      <c r="G15" s="46"/>
      <c r="H15" s="46"/>
      <c r="I15" s="46"/>
      <c r="J15" s="46"/>
      <c r="K15" s="46"/>
      <c r="L15" s="46"/>
    </row>
    <row r="16" spans="3:12" x14ac:dyDescent="0.25">
      <c r="C16" s="46" t="s">
        <v>82</v>
      </c>
      <c r="D16" s="46" t="s">
        <v>83</v>
      </c>
      <c r="E16" s="46">
        <v>758</v>
      </c>
      <c r="F16" s="46" t="s">
        <v>84</v>
      </c>
      <c r="G16" s="46"/>
      <c r="H16" s="46"/>
      <c r="I16" s="46"/>
      <c r="J16" s="46"/>
      <c r="K16" s="46"/>
      <c r="L16" s="46"/>
    </row>
    <row r="17" spans="3:12" x14ac:dyDescent="0.25">
      <c r="C17" s="46" t="s">
        <v>85</v>
      </c>
      <c r="D17" s="46" t="s">
        <v>86</v>
      </c>
      <c r="E17" s="46">
        <v>20</v>
      </c>
      <c r="F17" s="46" t="s">
        <v>87</v>
      </c>
      <c r="G17" s="46"/>
      <c r="H17" s="46"/>
      <c r="I17" s="46"/>
      <c r="J17" s="46"/>
      <c r="K17" s="46"/>
      <c r="L17" s="46"/>
    </row>
    <row r="18" spans="3:12" x14ac:dyDescent="0.25">
      <c r="C18" s="46"/>
      <c r="D18" s="46"/>
      <c r="E18" s="46"/>
      <c r="F18" s="46"/>
      <c r="G18" s="46"/>
      <c r="H18" s="46"/>
      <c r="I18" s="46"/>
      <c r="J18" s="46"/>
      <c r="K18" s="46"/>
      <c r="L18" s="46"/>
    </row>
    <row r="19" spans="3:12" x14ac:dyDescent="0.25">
      <c r="C19" s="46" t="s">
        <v>88</v>
      </c>
      <c r="D19" s="46" t="s">
        <v>89</v>
      </c>
      <c r="E19" s="46"/>
      <c r="F19" s="46"/>
      <c r="G19" s="46"/>
      <c r="H19" s="46"/>
      <c r="I19" s="46"/>
      <c r="J19" s="46"/>
      <c r="K19" s="46"/>
      <c r="L19" s="46"/>
    </row>
    <row r="20" spans="3:12" x14ac:dyDescent="0.25">
      <c r="C20" s="46" t="s">
        <v>75</v>
      </c>
      <c r="D20" s="46" t="s">
        <v>90</v>
      </c>
      <c r="E20" s="46" t="s">
        <v>77</v>
      </c>
      <c r="F20" s="46" t="s">
        <v>33</v>
      </c>
      <c r="G20" s="46" t="s">
        <v>91</v>
      </c>
      <c r="H20" s="46" t="s">
        <v>92</v>
      </c>
      <c r="I20" s="46"/>
      <c r="J20" s="46"/>
      <c r="K20" s="46"/>
      <c r="L20" s="46"/>
    </row>
    <row r="21" spans="3:12" x14ac:dyDescent="0.25">
      <c r="C21" s="46" t="s">
        <v>79</v>
      </c>
      <c r="D21" s="46" t="s">
        <v>93</v>
      </c>
      <c r="E21" s="46">
        <v>0.47</v>
      </c>
      <c r="F21" s="46" t="s">
        <v>81</v>
      </c>
      <c r="G21" s="46">
        <v>17.600000000000001</v>
      </c>
      <c r="H21" s="46">
        <v>674.9</v>
      </c>
      <c r="I21" s="46"/>
      <c r="J21" s="46"/>
      <c r="K21" s="46"/>
      <c r="L21" s="46"/>
    </row>
    <row r="22" spans="3:12" x14ac:dyDescent="0.25">
      <c r="C22" s="46" t="s">
        <v>82</v>
      </c>
      <c r="D22" s="46" t="s">
        <v>94</v>
      </c>
      <c r="E22" s="46">
        <v>758</v>
      </c>
      <c r="F22" s="46" t="s">
        <v>84</v>
      </c>
      <c r="G22" s="46">
        <v>1442.8</v>
      </c>
      <c r="H22" s="46">
        <v>5098.8999999999996</v>
      </c>
      <c r="I22" s="46"/>
      <c r="J22" s="46"/>
      <c r="K22" s="46"/>
      <c r="L22" s="46"/>
    </row>
    <row r="23" spans="3:12" x14ac:dyDescent="0.25">
      <c r="C23" s="46"/>
      <c r="D23" s="46"/>
      <c r="E23" s="46"/>
      <c r="F23" s="46"/>
      <c r="G23" s="46"/>
      <c r="H23" s="46"/>
      <c r="I23" s="46"/>
      <c r="J23" s="46"/>
      <c r="K23" s="46"/>
      <c r="L23" s="46"/>
    </row>
    <row r="24" spans="3:12" x14ac:dyDescent="0.25">
      <c r="C24" s="46" t="s">
        <v>95</v>
      </c>
      <c r="D24" s="46"/>
      <c r="E24" s="46"/>
      <c r="F24" s="46"/>
      <c r="G24" s="46"/>
      <c r="H24" s="46"/>
      <c r="I24" s="46"/>
      <c r="J24" s="46"/>
      <c r="K24" s="46"/>
      <c r="L24" s="46"/>
    </row>
    <row r="25" spans="3:12" x14ac:dyDescent="0.25">
      <c r="C25" s="46" t="s">
        <v>96</v>
      </c>
      <c r="D25" s="46" t="s">
        <v>97</v>
      </c>
      <c r="E25" s="46"/>
      <c r="F25" s="46"/>
      <c r="G25" s="46"/>
      <c r="H25" s="46"/>
      <c r="I25" s="46"/>
      <c r="J25" s="46"/>
      <c r="K25" s="46"/>
      <c r="L25" s="46"/>
    </row>
    <row r="26" spans="3:12" x14ac:dyDescent="0.25">
      <c r="C26" s="46"/>
      <c r="D26" s="46"/>
      <c r="E26" s="46"/>
      <c r="F26" s="46"/>
      <c r="G26" s="46"/>
      <c r="H26" s="46"/>
      <c r="I26" s="46"/>
      <c r="J26" s="46"/>
      <c r="K26" s="46"/>
      <c r="L26" s="46"/>
    </row>
    <row r="27" spans="3:12" x14ac:dyDescent="0.25">
      <c r="C27" s="46" t="s">
        <v>98</v>
      </c>
      <c r="D27" s="46" t="s">
        <v>89</v>
      </c>
      <c r="E27" s="46"/>
      <c r="F27" s="46"/>
      <c r="G27" s="46"/>
      <c r="H27" s="46"/>
      <c r="I27" s="46"/>
      <c r="J27" s="46"/>
      <c r="K27" s="46"/>
      <c r="L27" s="46"/>
    </row>
    <row r="28" spans="3:12" x14ac:dyDescent="0.25">
      <c r="C28" s="46" t="s">
        <v>99</v>
      </c>
      <c r="D28" s="46" t="s">
        <v>77</v>
      </c>
      <c r="E28" s="46" t="s">
        <v>78</v>
      </c>
      <c r="F28" s="46"/>
      <c r="G28" s="46"/>
      <c r="H28" s="46"/>
      <c r="I28" s="46"/>
      <c r="J28" s="46"/>
      <c r="K28" s="46"/>
      <c r="L28" s="46"/>
    </row>
    <row r="29" spans="3:12" x14ac:dyDescent="0.25">
      <c r="C29" s="46" t="s">
        <v>100</v>
      </c>
      <c r="D29" s="46">
        <v>1.2700000000000001E-3</v>
      </c>
      <c r="E29" s="46" t="s">
        <v>101</v>
      </c>
      <c r="F29" s="46"/>
      <c r="G29" s="46"/>
      <c r="H29" s="46"/>
      <c r="I29" s="46"/>
      <c r="J29" s="46"/>
      <c r="K29" s="46"/>
      <c r="L29" s="46"/>
    </row>
    <row r="30" spans="3:12" x14ac:dyDescent="0.25">
      <c r="C30" s="46" t="s">
        <v>102</v>
      </c>
      <c r="D30" s="46">
        <v>2.7899999999999999E-3</v>
      </c>
      <c r="E30" s="46" t="s">
        <v>101</v>
      </c>
      <c r="F30" s="46"/>
      <c r="G30" s="46"/>
      <c r="H30" s="46"/>
      <c r="I30" s="46"/>
      <c r="J30" s="46"/>
      <c r="K30" s="46"/>
      <c r="L30" s="46"/>
    </row>
    <row r="31" spans="3:12" x14ac:dyDescent="0.25">
      <c r="C31" s="46" t="s">
        <v>103</v>
      </c>
      <c r="D31" s="46">
        <v>2.7599999999999999E-3</v>
      </c>
      <c r="E31" s="46" t="s">
        <v>101</v>
      </c>
      <c r="F31" s="46"/>
      <c r="G31" s="46"/>
      <c r="H31" s="46"/>
      <c r="I31" s="46"/>
      <c r="J31" s="46"/>
      <c r="K31" s="46"/>
      <c r="L31" s="46"/>
    </row>
    <row r="32" spans="3:12" x14ac:dyDescent="0.25">
      <c r="C32" s="46" t="s">
        <v>104</v>
      </c>
      <c r="D32" s="46">
        <v>5.9100000000000003E-3</v>
      </c>
      <c r="E32" s="46" t="s">
        <v>101</v>
      </c>
      <c r="F32" s="46"/>
      <c r="G32" s="46"/>
      <c r="H32" s="46"/>
      <c r="I32" s="46"/>
      <c r="J32" s="46"/>
      <c r="K32" s="46"/>
      <c r="L32" s="46"/>
    </row>
    <row r="33" spans="3:12" x14ac:dyDescent="0.25">
      <c r="C33" s="46"/>
      <c r="D33" s="46"/>
      <c r="E33" s="46"/>
      <c r="F33" s="46"/>
      <c r="G33" s="46"/>
      <c r="H33" s="46"/>
      <c r="I33" s="46"/>
      <c r="J33" s="46"/>
      <c r="K33" s="46"/>
      <c r="L33" s="46"/>
    </row>
    <row r="34" spans="3:12" x14ac:dyDescent="0.25">
      <c r="C34" s="46"/>
      <c r="D34" s="46"/>
      <c r="E34" s="46"/>
      <c r="F34" s="46"/>
      <c r="G34" s="46"/>
      <c r="H34" s="46"/>
      <c r="I34" s="46"/>
      <c r="J34" s="46"/>
      <c r="K34" s="46"/>
      <c r="L34" s="46"/>
    </row>
    <row r="35" spans="3:12" x14ac:dyDescent="0.25">
      <c r="C35" s="46"/>
      <c r="D35" s="46"/>
      <c r="E35" s="46"/>
      <c r="F35" s="46"/>
      <c r="G35" s="46"/>
      <c r="H35" s="46"/>
      <c r="I35" s="46"/>
      <c r="J35" s="46"/>
      <c r="K35" s="46"/>
      <c r="L35" s="46"/>
    </row>
    <row r="36" spans="3:12" x14ac:dyDescent="0.25">
      <c r="C36" s="46" t="s">
        <v>105</v>
      </c>
      <c r="D36" s="46" t="s">
        <v>106</v>
      </c>
      <c r="E36" s="46"/>
      <c r="F36" s="46"/>
      <c r="G36" s="46"/>
      <c r="H36" s="46"/>
      <c r="I36" s="46"/>
      <c r="J36" s="46"/>
      <c r="K36" s="46"/>
      <c r="L36" s="46"/>
    </row>
    <row r="37" spans="3:12" x14ac:dyDescent="0.25">
      <c r="C37" s="46" t="s">
        <v>75</v>
      </c>
      <c r="D37" s="46" t="s">
        <v>90</v>
      </c>
      <c r="E37" s="46" t="s">
        <v>77</v>
      </c>
      <c r="F37" s="46" t="s">
        <v>33</v>
      </c>
      <c r="G37" s="46" t="s">
        <v>91</v>
      </c>
      <c r="H37" s="46" t="s">
        <v>92</v>
      </c>
      <c r="I37" s="46"/>
      <c r="J37" s="46"/>
      <c r="K37" s="46"/>
      <c r="L37" s="46"/>
    </row>
    <row r="38" spans="3:12" x14ac:dyDescent="0.25">
      <c r="C38" s="46" t="s">
        <v>79</v>
      </c>
      <c r="D38" s="46" t="s">
        <v>93</v>
      </c>
      <c r="E38" s="46">
        <v>0.47</v>
      </c>
      <c r="F38" s="46" t="s">
        <v>81</v>
      </c>
      <c r="G38" s="46">
        <v>2.13</v>
      </c>
      <c r="H38" s="46">
        <v>2500</v>
      </c>
      <c r="I38" s="46"/>
      <c r="J38" s="46"/>
      <c r="K38" s="46"/>
      <c r="L38" s="46"/>
    </row>
    <row r="39" spans="3:12" x14ac:dyDescent="0.25">
      <c r="C39" s="46"/>
      <c r="D39" s="46"/>
      <c r="E39" s="46"/>
      <c r="F39" s="46"/>
      <c r="G39" s="46"/>
      <c r="H39" s="46"/>
      <c r="I39" s="46"/>
      <c r="J39" s="46"/>
      <c r="K39" s="46"/>
      <c r="L39" s="46"/>
    </row>
    <row r="40" spans="3:12" x14ac:dyDescent="0.25">
      <c r="C40" s="46" t="s">
        <v>107</v>
      </c>
      <c r="D40" s="46"/>
      <c r="E40" s="46"/>
      <c r="F40" s="46"/>
      <c r="G40" s="46"/>
      <c r="H40" s="46"/>
      <c r="I40" s="46"/>
      <c r="J40" s="46"/>
      <c r="K40" s="46"/>
      <c r="L40" s="46"/>
    </row>
    <row r="41" spans="3:12" x14ac:dyDescent="0.25">
      <c r="C41" s="46" t="s">
        <v>96</v>
      </c>
      <c r="D41" s="46" t="s">
        <v>97</v>
      </c>
      <c r="E41" s="46"/>
      <c r="F41" s="46"/>
      <c r="G41" s="46"/>
      <c r="H41" s="46"/>
      <c r="I41" s="46"/>
      <c r="J41" s="46"/>
      <c r="K41" s="46"/>
      <c r="L41" s="46"/>
    </row>
    <row r="42" spans="3:12" x14ac:dyDescent="0.25">
      <c r="C42" s="46"/>
      <c r="D42" s="46"/>
      <c r="E42" s="46"/>
      <c r="F42" s="46"/>
      <c r="G42" s="46"/>
      <c r="H42" s="46"/>
      <c r="I42" s="46"/>
      <c r="J42" s="46"/>
      <c r="K42" s="46"/>
      <c r="L42" s="46"/>
    </row>
    <row r="43" spans="3:12" x14ac:dyDescent="0.25">
      <c r="C43" s="46" t="s">
        <v>108</v>
      </c>
      <c r="D43" s="46" t="s">
        <v>106</v>
      </c>
      <c r="E43" s="46"/>
      <c r="F43" s="46"/>
      <c r="G43" s="46"/>
      <c r="H43" s="46"/>
      <c r="I43" s="46"/>
      <c r="J43" s="46"/>
      <c r="K43" s="46"/>
      <c r="L43" s="46"/>
    </row>
    <row r="44" spans="3:12" x14ac:dyDescent="0.25">
      <c r="C44" s="46" t="s">
        <v>99</v>
      </c>
      <c r="D44" s="46" t="s">
        <v>77</v>
      </c>
      <c r="E44" s="46" t="s">
        <v>78</v>
      </c>
      <c r="F44" s="46"/>
      <c r="G44" s="46"/>
      <c r="H44" s="46"/>
      <c r="I44" s="46"/>
      <c r="J44" s="46"/>
      <c r="K44" s="46"/>
      <c r="L44" s="46"/>
    </row>
    <row r="45" spans="3:12" x14ac:dyDescent="0.25">
      <c r="C45" s="46" t="s">
        <v>109</v>
      </c>
      <c r="D45" s="46">
        <v>4.3899999999999997</v>
      </c>
      <c r="E45" s="46" t="s">
        <v>101</v>
      </c>
      <c r="F45" s="46"/>
      <c r="G45" s="46"/>
      <c r="H45" s="46"/>
      <c r="I45" s="46"/>
      <c r="J45" s="46"/>
      <c r="K45" s="46"/>
      <c r="L45" s="46"/>
    </row>
    <row r="46" spans="3:12" x14ac:dyDescent="0.25">
      <c r="C46" s="46" t="s">
        <v>110</v>
      </c>
      <c r="D46" s="46">
        <v>6.36</v>
      </c>
      <c r="E46" s="46" t="s">
        <v>101</v>
      </c>
      <c r="F46" s="46"/>
      <c r="G46" s="46"/>
      <c r="H46" s="46"/>
      <c r="I46" s="46"/>
      <c r="J46" s="46"/>
      <c r="K46" s="46"/>
      <c r="L46" s="46"/>
    </row>
    <row r="47" spans="3:12" x14ac:dyDescent="0.25">
      <c r="C47" s="46" t="s">
        <v>111</v>
      </c>
      <c r="D47" s="46">
        <v>9.43</v>
      </c>
      <c r="E47" s="46" t="s">
        <v>101</v>
      </c>
      <c r="F47" s="46"/>
      <c r="G47" s="46"/>
      <c r="H47" s="46"/>
      <c r="I47" s="46"/>
      <c r="J47" s="46"/>
      <c r="K47" s="46"/>
      <c r="L47" s="46"/>
    </row>
    <row r="48" spans="3:12" x14ac:dyDescent="0.25">
      <c r="C48" s="46" t="s">
        <v>112</v>
      </c>
      <c r="D48" s="46">
        <v>11.1</v>
      </c>
      <c r="E48" s="46" t="s">
        <v>101</v>
      </c>
      <c r="F48" s="46"/>
      <c r="G48" s="46"/>
      <c r="H48" s="46"/>
      <c r="I48" s="46"/>
      <c r="J48" s="46"/>
      <c r="K48" s="46"/>
      <c r="L48" s="46"/>
    </row>
    <row r="49" spans="3:12" x14ac:dyDescent="0.25">
      <c r="C49" s="46" t="s">
        <v>113</v>
      </c>
      <c r="D49" s="46">
        <v>19.8</v>
      </c>
      <c r="E49" s="46" t="s">
        <v>101</v>
      </c>
      <c r="F49" s="46"/>
      <c r="G49" s="46"/>
      <c r="H49" s="46"/>
      <c r="I49" s="46"/>
      <c r="J49" s="46"/>
      <c r="K49" s="46"/>
      <c r="L49" s="46"/>
    </row>
    <row r="50" spans="3:12" x14ac:dyDescent="0.25">
      <c r="C50" s="46" t="s">
        <v>114</v>
      </c>
      <c r="D50" s="46">
        <v>29</v>
      </c>
      <c r="E50" s="46" t="s">
        <v>101</v>
      </c>
      <c r="F50" s="46"/>
      <c r="G50" s="46"/>
      <c r="H50" s="46"/>
      <c r="I50" s="46"/>
      <c r="J50" s="46"/>
      <c r="K50" s="46"/>
      <c r="L50" s="46"/>
    </row>
    <row r="51" spans="3:12" x14ac:dyDescent="0.25">
      <c r="C51" s="46" t="s">
        <v>115</v>
      </c>
      <c r="D51" s="46">
        <v>42.5</v>
      </c>
      <c r="E51" s="46" t="s">
        <v>101</v>
      </c>
      <c r="F51" s="46"/>
      <c r="G51" s="46"/>
      <c r="H51" s="46"/>
      <c r="I51" s="46"/>
      <c r="J51" s="46"/>
      <c r="K51" s="46"/>
      <c r="L51" s="46"/>
    </row>
    <row r="52" spans="3:12" x14ac:dyDescent="0.25">
      <c r="C52" s="46" t="s">
        <v>116</v>
      </c>
      <c r="D52" s="46">
        <v>53.9</v>
      </c>
      <c r="E52" s="46" t="s">
        <v>101</v>
      </c>
      <c r="F52" s="46"/>
      <c r="G52" s="46"/>
      <c r="H52" s="46"/>
      <c r="I52" s="46"/>
      <c r="J52" s="46"/>
      <c r="K52" s="46"/>
      <c r="L52" s="46"/>
    </row>
    <row r="53" spans="3:12" x14ac:dyDescent="0.25">
      <c r="C53" s="46" t="s">
        <v>117</v>
      </c>
      <c r="D53" s="46">
        <v>65.900000000000006</v>
      </c>
      <c r="E53" s="46" t="s">
        <v>101</v>
      </c>
      <c r="F53" s="46"/>
      <c r="G53" s="46"/>
      <c r="H53" s="46"/>
      <c r="I53" s="46"/>
      <c r="J53" s="46"/>
      <c r="K53" s="46"/>
      <c r="L53" s="46"/>
    </row>
    <row r="54" spans="3:12" x14ac:dyDescent="0.25">
      <c r="C54" s="46" t="s">
        <v>118</v>
      </c>
      <c r="D54" s="46">
        <v>78.8</v>
      </c>
      <c r="E54" s="46" t="s">
        <v>101</v>
      </c>
      <c r="F54" s="46"/>
      <c r="G54" s="46"/>
      <c r="H54" s="46"/>
      <c r="I54" s="46"/>
      <c r="J54" s="46"/>
      <c r="K54" s="46"/>
      <c r="L54" s="46"/>
    </row>
    <row r="55" spans="3:12" x14ac:dyDescent="0.25">
      <c r="C55" s="46" t="s">
        <v>119</v>
      </c>
      <c r="D55" s="46">
        <v>96</v>
      </c>
      <c r="E55" s="46" t="s">
        <v>101</v>
      </c>
      <c r="F55" s="46"/>
      <c r="G55" s="46"/>
      <c r="H55" s="46"/>
      <c r="I55" s="46"/>
      <c r="J55" s="46"/>
      <c r="K55" s="46"/>
      <c r="L55" s="46"/>
    </row>
    <row r="56" spans="3:12" x14ac:dyDescent="0.25">
      <c r="C56" s="46"/>
      <c r="D56" s="46"/>
      <c r="E56" s="46"/>
      <c r="F56" s="46"/>
      <c r="G56" s="46"/>
      <c r="H56" s="46"/>
      <c r="I56" s="46"/>
      <c r="J56" s="46"/>
      <c r="K56" s="46"/>
      <c r="L56" s="46"/>
    </row>
    <row r="57" spans="3:12" x14ac:dyDescent="0.25">
      <c r="C57" s="46"/>
      <c r="D57" s="46"/>
      <c r="E57" s="46"/>
      <c r="F57" s="46"/>
      <c r="G57" s="46"/>
      <c r="H57" s="46"/>
      <c r="I57" s="46"/>
      <c r="J57" s="46"/>
      <c r="K57" s="46"/>
      <c r="L57" s="46"/>
    </row>
    <row r="58" spans="3:12" x14ac:dyDescent="0.25">
      <c r="C58" s="46"/>
      <c r="D58" s="46"/>
      <c r="E58" s="46"/>
      <c r="F58" s="46"/>
      <c r="G58" s="46"/>
      <c r="H58" s="46"/>
      <c r="I58" s="46"/>
      <c r="J58" s="46"/>
      <c r="K58" s="46"/>
      <c r="L58" s="46"/>
    </row>
    <row r="59" spans="3:12" x14ac:dyDescent="0.25">
      <c r="C59" s="46" t="s">
        <v>120</v>
      </c>
      <c r="D59" s="46" t="s">
        <v>121</v>
      </c>
      <c r="E59" s="46"/>
      <c r="F59" s="46"/>
      <c r="G59" s="46"/>
      <c r="H59" s="46"/>
      <c r="I59" s="46"/>
      <c r="J59" s="46"/>
      <c r="K59" s="46"/>
      <c r="L59" s="46"/>
    </row>
    <row r="60" spans="3:12" x14ac:dyDescent="0.25">
      <c r="C60" s="46" t="s">
        <v>75</v>
      </c>
      <c r="D60" s="46" t="s">
        <v>90</v>
      </c>
      <c r="E60" s="46" t="s">
        <v>77</v>
      </c>
      <c r="F60" s="46" t="s">
        <v>33</v>
      </c>
      <c r="G60" s="46" t="s">
        <v>91</v>
      </c>
      <c r="H60" s="46" t="s">
        <v>92</v>
      </c>
      <c r="I60" s="46"/>
      <c r="J60" s="46"/>
      <c r="K60" s="46"/>
      <c r="L60" s="46"/>
    </row>
    <row r="61" spans="3:12" x14ac:dyDescent="0.25">
      <c r="C61" s="46" t="s">
        <v>79</v>
      </c>
      <c r="D61" s="46" t="s">
        <v>93</v>
      </c>
      <c r="E61" s="46">
        <v>0.47</v>
      </c>
      <c r="F61" s="46" t="s">
        <v>81</v>
      </c>
      <c r="G61" s="46">
        <v>17.600000000000001</v>
      </c>
      <c r="H61" s="46">
        <v>674.9</v>
      </c>
      <c r="I61" s="46"/>
      <c r="J61" s="46"/>
      <c r="K61" s="46"/>
      <c r="L61" s="46"/>
    </row>
    <row r="62" spans="3:12" x14ac:dyDescent="0.25">
      <c r="C62" s="46" t="s">
        <v>85</v>
      </c>
      <c r="D62" s="46" t="s">
        <v>86</v>
      </c>
      <c r="E62" s="46">
        <v>20</v>
      </c>
      <c r="F62" s="46" t="s">
        <v>87</v>
      </c>
      <c r="G62" s="46">
        <v>19.3</v>
      </c>
      <c r="H62" s="46">
        <v>30.1</v>
      </c>
      <c r="I62" s="46"/>
      <c r="J62" s="46"/>
      <c r="K62" s="46"/>
      <c r="L62" s="46"/>
    </row>
    <row r="63" spans="3:12" x14ac:dyDescent="0.25">
      <c r="C63" s="46"/>
      <c r="D63" s="46"/>
      <c r="E63" s="46"/>
      <c r="F63" s="46"/>
      <c r="G63" s="46"/>
      <c r="H63" s="46"/>
      <c r="I63" s="46"/>
      <c r="J63" s="46"/>
      <c r="K63" s="46"/>
      <c r="L63" s="46"/>
    </row>
    <row r="64" spans="3:12" x14ac:dyDescent="0.25">
      <c r="C64" s="46" t="s">
        <v>122</v>
      </c>
      <c r="D64" s="46"/>
      <c r="E64" s="46"/>
      <c r="F64" s="46"/>
      <c r="G64" s="46"/>
      <c r="H64" s="46"/>
      <c r="I64" s="46"/>
      <c r="J64" s="46"/>
      <c r="K64" s="46"/>
      <c r="L64" s="46"/>
    </row>
    <row r="65" spans="3:12" x14ac:dyDescent="0.25">
      <c r="C65" s="46" t="s">
        <v>96</v>
      </c>
      <c r="D65" s="46" t="s">
        <v>97</v>
      </c>
      <c r="E65" s="46"/>
      <c r="F65" s="46"/>
      <c r="G65" s="46"/>
      <c r="H65" s="46"/>
      <c r="I65" s="46"/>
      <c r="J65" s="46"/>
      <c r="K65" s="46"/>
      <c r="L65" s="46"/>
    </row>
    <row r="66" spans="3:12" x14ac:dyDescent="0.25">
      <c r="C66" s="46"/>
      <c r="D66" s="46"/>
      <c r="E66" s="46"/>
      <c r="F66" s="46"/>
      <c r="G66" s="46"/>
      <c r="H66" s="46"/>
      <c r="I66" s="46"/>
      <c r="J66" s="46"/>
      <c r="K66" s="46"/>
      <c r="L66" s="46"/>
    </row>
    <row r="67" spans="3:12" x14ac:dyDescent="0.25">
      <c r="C67" s="46" t="s">
        <v>123</v>
      </c>
      <c r="D67" s="46" t="s">
        <v>121</v>
      </c>
      <c r="E67" s="46"/>
      <c r="F67" s="46"/>
      <c r="G67" s="46"/>
      <c r="H67" s="46"/>
      <c r="I67" s="46"/>
      <c r="J67" s="46"/>
      <c r="K67" s="46"/>
      <c r="L67" s="46"/>
    </row>
    <row r="68" spans="3:12" x14ac:dyDescent="0.25">
      <c r="C68" s="46" t="s">
        <v>99</v>
      </c>
      <c r="D68" s="46" t="s">
        <v>77</v>
      </c>
      <c r="E68" s="46" t="s">
        <v>78</v>
      </c>
      <c r="F68" s="46"/>
      <c r="G68" s="46"/>
      <c r="H68" s="46"/>
      <c r="I68" s="46"/>
      <c r="J68" s="46"/>
      <c r="K68" s="46"/>
      <c r="L68" s="46"/>
    </row>
    <row r="69" spans="3:12" x14ac:dyDescent="0.25">
      <c r="C69" s="46" t="s">
        <v>124</v>
      </c>
      <c r="D69" s="46">
        <v>7.2099999999999997E-2</v>
      </c>
      <c r="E69" s="46" t="s">
        <v>101</v>
      </c>
      <c r="F69" s="46"/>
      <c r="G69" s="46"/>
      <c r="H69" s="46"/>
      <c r="I69" s="46"/>
      <c r="J69" s="46"/>
      <c r="K69" s="46"/>
      <c r="L69" s="46"/>
    </row>
    <row r="70" spans="3:12" x14ac:dyDescent="0.25">
      <c r="C70" s="46"/>
      <c r="D70" s="46"/>
      <c r="E70" s="46"/>
      <c r="F70" s="46"/>
      <c r="G70" s="46"/>
      <c r="H70" s="46"/>
      <c r="I70" s="46"/>
      <c r="J70" s="46"/>
      <c r="K70" s="46"/>
      <c r="L70" s="46"/>
    </row>
    <row r="71" spans="3:12" x14ac:dyDescent="0.25">
      <c r="C71" s="46"/>
      <c r="D71" s="46"/>
      <c r="E71" s="46"/>
      <c r="F71" s="46"/>
      <c r="G71" s="46"/>
      <c r="H71" s="46"/>
      <c r="I71" s="46"/>
      <c r="J71" s="46"/>
      <c r="K71" s="46"/>
      <c r="L71" s="46"/>
    </row>
    <row r="72" spans="3:12" x14ac:dyDescent="0.25">
      <c r="C72" s="46" t="s">
        <v>125</v>
      </c>
      <c r="D72" s="46" t="s">
        <v>126</v>
      </c>
      <c r="E72" s="46" t="s">
        <v>127</v>
      </c>
      <c r="F72" s="46" t="s">
        <v>128</v>
      </c>
      <c r="G72" s="46" t="s">
        <v>129</v>
      </c>
      <c r="H72" s="46" t="s">
        <v>130</v>
      </c>
      <c r="I72" s="46"/>
      <c r="J72" s="46"/>
      <c r="K72" s="46"/>
      <c r="L72" s="46"/>
    </row>
    <row r="73" spans="3:12" x14ac:dyDescent="0.25">
      <c r="C73" s="46" t="s">
        <v>131</v>
      </c>
      <c r="D73" s="46" t="s">
        <v>132</v>
      </c>
      <c r="E73" s="46" t="s">
        <v>133</v>
      </c>
      <c r="F73" s="46" t="s">
        <v>134</v>
      </c>
      <c r="G73" s="46" t="s">
        <v>135</v>
      </c>
      <c r="H73" s="46"/>
      <c r="I73" s="46"/>
      <c r="J73" s="46"/>
      <c r="K73" s="46"/>
      <c r="L73" s="46"/>
    </row>
    <row r="74" spans="3:12" x14ac:dyDescent="0.25">
      <c r="C74" s="46" t="s">
        <v>136</v>
      </c>
      <c r="D74" s="46" t="s">
        <v>137</v>
      </c>
      <c r="E74" s="46" t="s">
        <v>138</v>
      </c>
      <c r="F74" s="46"/>
      <c r="G74" s="46"/>
      <c r="H74" s="46"/>
      <c r="I74" s="46"/>
      <c r="J74" s="46"/>
      <c r="K74" s="46"/>
      <c r="L74" s="46"/>
    </row>
    <row r="75" spans="3:12" x14ac:dyDescent="0.25">
      <c r="C75" s="46"/>
      <c r="D75" s="46"/>
      <c r="E75" s="46"/>
      <c r="F75" s="46"/>
      <c r="G75" s="46"/>
      <c r="H75" s="46"/>
      <c r="I75" s="46"/>
      <c r="J75" s="46"/>
      <c r="K75" s="46"/>
      <c r="L75" s="46"/>
    </row>
    <row r="76" spans="3:12" x14ac:dyDescent="0.25">
      <c r="C76" s="46" t="s">
        <v>139</v>
      </c>
      <c r="D76" s="46"/>
      <c r="E76" s="46"/>
      <c r="F76" s="46"/>
      <c r="G76" s="46"/>
      <c r="H76" s="46"/>
      <c r="I76" s="46"/>
      <c r="J76" s="46"/>
      <c r="K76" s="46"/>
      <c r="L76" s="46"/>
    </row>
    <row r="77" spans="3:12" x14ac:dyDescent="0.25">
      <c r="C77" s="46"/>
      <c r="D77" s="46"/>
      <c r="E77" s="46"/>
      <c r="F77" s="46"/>
      <c r="G77" s="46"/>
      <c r="H77" s="46"/>
      <c r="I77" s="46"/>
      <c r="J77" s="46"/>
      <c r="K77" s="46"/>
      <c r="L77" s="46"/>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67007-F3AE-476C-A623-37DF93F4C4C4}">
  <dimension ref="E10:E6755"/>
  <sheetViews>
    <sheetView workbookViewId="0">
      <selection activeCell="D1" sqref="D1:J1048576"/>
    </sheetView>
  </sheetViews>
  <sheetFormatPr defaultRowHeight="15" x14ac:dyDescent="0.25"/>
  <cols>
    <col min="5" max="5" width="17.140625" customWidth="1"/>
  </cols>
  <sheetData>
    <row r="10" spans="5:5" x14ac:dyDescent="0.25">
      <c r="E10" s="58"/>
    </row>
    <row r="11" spans="5:5" x14ac:dyDescent="0.25">
      <c r="E11" s="58"/>
    </row>
    <row r="12" spans="5:5" x14ac:dyDescent="0.25">
      <c r="E12" s="58"/>
    </row>
    <row r="13" spans="5:5" x14ac:dyDescent="0.25">
      <c r="E13" s="58"/>
    </row>
    <row r="14" spans="5:5" x14ac:dyDescent="0.25">
      <c r="E14" s="58"/>
    </row>
    <row r="15" spans="5:5" x14ac:dyDescent="0.25">
      <c r="E15" s="58"/>
    </row>
    <row r="16" spans="5:5" x14ac:dyDescent="0.25">
      <c r="E16" s="58"/>
    </row>
    <row r="17" spans="5:5" x14ac:dyDescent="0.25">
      <c r="E17" s="58"/>
    </row>
    <row r="18" spans="5:5" x14ac:dyDescent="0.25">
      <c r="E18" s="58"/>
    </row>
    <row r="19" spans="5:5" x14ac:dyDescent="0.25">
      <c r="E19" s="58"/>
    </row>
    <row r="20" spans="5:5" x14ac:dyDescent="0.25">
      <c r="E20" s="58"/>
    </row>
    <row r="21" spans="5:5" x14ac:dyDescent="0.25">
      <c r="E21" s="58"/>
    </row>
    <row r="22" spans="5:5" x14ac:dyDescent="0.25">
      <c r="E22" s="58"/>
    </row>
    <row r="23" spans="5:5" x14ac:dyDescent="0.25">
      <c r="E23" s="58"/>
    </row>
    <row r="24" spans="5:5" x14ac:dyDescent="0.25">
      <c r="E24" s="58"/>
    </row>
    <row r="25" spans="5:5" x14ac:dyDescent="0.25">
      <c r="E25" s="58"/>
    </row>
    <row r="26" spans="5:5" x14ac:dyDescent="0.25">
      <c r="E26" s="58"/>
    </row>
    <row r="27" spans="5:5" x14ac:dyDescent="0.25">
      <c r="E27" s="58"/>
    </row>
    <row r="28" spans="5:5" x14ac:dyDescent="0.25">
      <c r="E28" s="58"/>
    </row>
    <row r="29" spans="5:5" x14ac:dyDescent="0.25">
      <c r="E29" s="58"/>
    </row>
    <row r="30" spans="5:5" x14ac:dyDescent="0.25">
      <c r="E30" s="58"/>
    </row>
    <row r="31" spans="5:5" x14ac:dyDescent="0.25">
      <c r="E31" s="58"/>
    </row>
    <row r="32" spans="5:5" x14ac:dyDescent="0.25">
      <c r="E32" s="58"/>
    </row>
    <row r="33" spans="5:5" x14ac:dyDescent="0.25">
      <c r="E33" s="58"/>
    </row>
    <row r="34" spans="5:5" x14ac:dyDescent="0.25">
      <c r="E34" s="58"/>
    </row>
    <row r="35" spans="5:5" x14ac:dyDescent="0.25">
      <c r="E35" s="58"/>
    </row>
    <row r="36" spans="5:5" x14ac:dyDescent="0.25">
      <c r="E36" s="58"/>
    </row>
    <row r="37" spans="5:5" x14ac:dyDescent="0.25">
      <c r="E37" s="58"/>
    </row>
    <row r="38" spans="5:5" x14ac:dyDescent="0.25">
      <c r="E38" s="58"/>
    </row>
    <row r="39" spans="5:5" x14ac:dyDescent="0.25">
      <c r="E39" s="58"/>
    </row>
    <row r="40" spans="5:5" x14ac:dyDescent="0.25">
      <c r="E40" s="58"/>
    </row>
    <row r="41" spans="5:5" x14ac:dyDescent="0.25">
      <c r="E41" s="58"/>
    </row>
    <row r="42" spans="5:5" x14ac:dyDescent="0.25">
      <c r="E42" s="58"/>
    </row>
    <row r="43" spans="5:5" x14ac:dyDescent="0.25">
      <c r="E43" s="58"/>
    </row>
    <row r="44" spans="5:5" x14ac:dyDescent="0.25">
      <c r="E44" s="58"/>
    </row>
    <row r="45" spans="5:5" x14ac:dyDescent="0.25">
      <c r="E45" s="58"/>
    </row>
    <row r="46" spans="5:5" x14ac:dyDescent="0.25">
      <c r="E46" s="58"/>
    </row>
    <row r="47" spans="5:5" x14ac:dyDescent="0.25">
      <c r="E47" s="58"/>
    </row>
    <row r="48" spans="5:5" x14ac:dyDescent="0.25">
      <c r="E48" s="58"/>
    </row>
    <row r="49" spans="5:5" x14ac:dyDescent="0.25">
      <c r="E49" s="58"/>
    </row>
    <row r="50" spans="5:5" x14ac:dyDescent="0.25">
      <c r="E50" s="58"/>
    </row>
    <row r="51" spans="5:5" x14ac:dyDescent="0.25">
      <c r="E51" s="58"/>
    </row>
    <row r="52" spans="5:5" x14ac:dyDescent="0.25">
      <c r="E52" s="58"/>
    </row>
    <row r="53" spans="5:5" x14ac:dyDescent="0.25">
      <c r="E53" s="58"/>
    </row>
    <row r="54" spans="5:5" x14ac:dyDescent="0.25">
      <c r="E54" s="58"/>
    </row>
    <row r="55" spans="5:5" x14ac:dyDescent="0.25">
      <c r="E55" s="58"/>
    </row>
    <row r="56" spans="5:5" x14ac:dyDescent="0.25">
      <c r="E56" s="58"/>
    </row>
    <row r="57" spans="5:5" x14ac:dyDescent="0.25">
      <c r="E57" s="58"/>
    </row>
    <row r="58" spans="5:5" x14ac:dyDescent="0.25">
      <c r="E58" s="58"/>
    </row>
    <row r="59" spans="5:5" x14ac:dyDescent="0.25">
      <c r="E59" s="58"/>
    </row>
    <row r="60" spans="5:5" x14ac:dyDescent="0.25">
      <c r="E60" s="58"/>
    </row>
    <row r="61" spans="5:5" x14ac:dyDescent="0.25">
      <c r="E61" s="58"/>
    </row>
    <row r="62" spans="5:5" x14ac:dyDescent="0.25">
      <c r="E62" s="58"/>
    </row>
    <row r="63" spans="5:5" x14ac:dyDescent="0.25">
      <c r="E63" s="58"/>
    </row>
    <row r="64" spans="5:5" x14ac:dyDescent="0.25">
      <c r="E64" s="58"/>
    </row>
    <row r="65" spans="5:5" x14ac:dyDescent="0.25">
      <c r="E65" s="58"/>
    </row>
    <row r="66" spans="5:5" x14ac:dyDescent="0.25">
      <c r="E66" s="58"/>
    </row>
    <row r="67" spans="5:5" x14ac:dyDescent="0.25">
      <c r="E67" s="58"/>
    </row>
    <row r="68" spans="5:5" x14ac:dyDescent="0.25">
      <c r="E68" s="58"/>
    </row>
    <row r="69" spans="5:5" x14ac:dyDescent="0.25">
      <c r="E69" s="58"/>
    </row>
    <row r="70" spans="5:5" x14ac:dyDescent="0.25">
      <c r="E70" s="58"/>
    </row>
    <row r="71" spans="5:5" x14ac:dyDescent="0.25">
      <c r="E71" s="58"/>
    </row>
    <row r="72" spans="5:5" x14ac:dyDescent="0.25">
      <c r="E72" s="58"/>
    </row>
    <row r="73" spans="5:5" x14ac:dyDescent="0.25">
      <c r="E73" s="58"/>
    </row>
    <row r="74" spans="5:5" x14ac:dyDescent="0.25">
      <c r="E74" s="58"/>
    </row>
    <row r="75" spans="5:5" x14ac:dyDescent="0.25">
      <c r="E75" s="58"/>
    </row>
    <row r="76" spans="5:5" x14ac:dyDescent="0.25">
      <c r="E76" s="58"/>
    </row>
    <row r="77" spans="5:5" x14ac:dyDescent="0.25">
      <c r="E77" s="58"/>
    </row>
    <row r="78" spans="5:5" x14ac:dyDescent="0.25">
      <c r="E78" s="58"/>
    </row>
    <row r="79" spans="5:5" x14ac:dyDescent="0.25">
      <c r="E79" s="58"/>
    </row>
    <row r="80" spans="5:5" x14ac:dyDescent="0.25">
      <c r="E80" s="58"/>
    </row>
    <row r="81" spans="5:5" x14ac:dyDescent="0.25">
      <c r="E81" s="58"/>
    </row>
    <row r="82" spans="5:5" x14ac:dyDescent="0.25">
      <c r="E82" s="58"/>
    </row>
    <row r="83" spans="5:5" x14ac:dyDescent="0.25">
      <c r="E83" s="58"/>
    </row>
    <row r="84" spans="5:5" x14ac:dyDescent="0.25">
      <c r="E84" s="58"/>
    </row>
    <row r="85" spans="5:5" x14ac:dyDescent="0.25">
      <c r="E85" s="58"/>
    </row>
    <row r="86" spans="5:5" x14ac:dyDescent="0.25">
      <c r="E86" s="58"/>
    </row>
    <row r="87" spans="5:5" x14ac:dyDescent="0.25">
      <c r="E87" s="58"/>
    </row>
    <row r="88" spans="5:5" x14ac:dyDescent="0.25">
      <c r="E88" s="58"/>
    </row>
    <row r="89" spans="5:5" x14ac:dyDescent="0.25">
      <c r="E89" s="58"/>
    </row>
    <row r="90" spans="5:5" x14ac:dyDescent="0.25">
      <c r="E90" s="58"/>
    </row>
    <row r="91" spans="5:5" x14ac:dyDescent="0.25">
      <c r="E91" s="58"/>
    </row>
    <row r="92" spans="5:5" x14ac:dyDescent="0.25">
      <c r="E92" s="58"/>
    </row>
    <row r="93" spans="5:5" x14ac:dyDescent="0.25">
      <c r="E93" s="58"/>
    </row>
    <row r="94" spans="5:5" x14ac:dyDescent="0.25">
      <c r="E94" s="58"/>
    </row>
    <row r="95" spans="5:5" x14ac:dyDescent="0.25">
      <c r="E95" s="58"/>
    </row>
    <row r="96" spans="5:5" x14ac:dyDescent="0.25">
      <c r="E96" s="58"/>
    </row>
    <row r="97" spans="5:5" x14ac:dyDescent="0.25">
      <c r="E97" s="58"/>
    </row>
    <row r="98" spans="5:5" x14ac:dyDescent="0.25">
      <c r="E98" s="58"/>
    </row>
    <row r="99" spans="5:5" x14ac:dyDescent="0.25">
      <c r="E99" s="58"/>
    </row>
    <row r="100" spans="5:5" x14ac:dyDescent="0.25">
      <c r="E100" s="58"/>
    </row>
    <row r="101" spans="5:5" x14ac:dyDescent="0.25">
      <c r="E101" s="58"/>
    </row>
    <row r="102" spans="5:5" x14ac:dyDescent="0.25">
      <c r="E102" s="58"/>
    </row>
    <row r="103" spans="5:5" x14ac:dyDescent="0.25">
      <c r="E103" s="58"/>
    </row>
    <row r="104" spans="5:5" x14ac:dyDescent="0.25">
      <c r="E104" s="58"/>
    </row>
    <row r="105" spans="5:5" x14ac:dyDescent="0.25">
      <c r="E105" s="58"/>
    </row>
    <row r="106" spans="5:5" x14ac:dyDescent="0.25">
      <c r="E106" s="58"/>
    </row>
    <row r="107" spans="5:5" x14ac:dyDescent="0.25">
      <c r="E107" s="58"/>
    </row>
    <row r="108" spans="5:5" x14ac:dyDescent="0.25">
      <c r="E108" s="58"/>
    </row>
    <row r="109" spans="5:5" x14ac:dyDescent="0.25">
      <c r="E109" s="58"/>
    </row>
    <row r="110" spans="5:5" x14ac:dyDescent="0.25">
      <c r="E110" s="58"/>
    </row>
    <row r="111" spans="5:5" x14ac:dyDescent="0.25">
      <c r="E111" s="58"/>
    </row>
    <row r="112" spans="5:5" x14ac:dyDescent="0.25">
      <c r="E112" s="58"/>
    </row>
    <row r="113" spans="5:5" x14ac:dyDescent="0.25">
      <c r="E113" s="58"/>
    </row>
    <row r="114" spans="5:5" x14ac:dyDescent="0.25">
      <c r="E114" s="58"/>
    </row>
    <row r="115" spans="5:5" x14ac:dyDescent="0.25">
      <c r="E115" s="58"/>
    </row>
    <row r="116" spans="5:5" x14ac:dyDescent="0.25">
      <c r="E116" s="58"/>
    </row>
    <row r="117" spans="5:5" x14ac:dyDescent="0.25">
      <c r="E117" s="58"/>
    </row>
    <row r="118" spans="5:5" x14ac:dyDescent="0.25">
      <c r="E118" s="58"/>
    </row>
    <row r="119" spans="5:5" x14ac:dyDescent="0.25">
      <c r="E119" s="58"/>
    </row>
    <row r="120" spans="5:5" x14ac:dyDescent="0.25">
      <c r="E120" s="58"/>
    </row>
    <row r="121" spans="5:5" x14ac:dyDescent="0.25">
      <c r="E121" s="58"/>
    </row>
    <row r="122" spans="5:5" x14ac:dyDescent="0.25">
      <c r="E122" s="58"/>
    </row>
    <row r="123" spans="5:5" x14ac:dyDescent="0.25">
      <c r="E123" s="58"/>
    </row>
    <row r="124" spans="5:5" x14ac:dyDescent="0.25">
      <c r="E124" s="58"/>
    </row>
    <row r="125" spans="5:5" x14ac:dyDescent="0.25">
      <c r="E125" s="58"/>
    </row>
    <row r="126" spans="5:5" x14ac:dyDescent="0.25">
      <c r="E126" s="58"/>
    </row>
    <row r="127" spans="5:5" x14ac:dyDescent="0.25">
      <c r="E127" s="58"/>
    </row>
    <row r="128" spans="5:5" x14ac:dyDescent="0.25">
      <c r="E128" s="58"/>
    </row>
    <row r="129" spans="5:5" x14ac:dyDescent="0.25">
      <c r="E129" s="58"/>
    </row>
    <row r="130" spans="5:5" x14ac:dyDescent="0.25">
      <c r="E130" s="58"/>
    </row>
    <row r="131" spans="5:5" x14ac:dyDescent="0.25">
      <c r="E131" s="58"/>
    </row>
    <row r="132" spans="5:5" x14ac:dyDescent="0.25">
      <c r="E132" s="58"/>
    </row>
    <row r="133" spans="5:5" x14ac:dyDescent="0.25">
      <c r="E133" s="58"/>
    </row>
    <row r="134" spans="5:5" x14ac:dyDescent="0.25">
      <c r="E134" s="58"/>
    </row>
    <row r="135" spans="5:5" x14ac:dyDescent="0.25">
      <c r="E135" s="58"/>
    </row>
    <row r="136" spans="5:5" x14ac:dyDescent="0.25">
      <c r="E136" s="58"/>
    </row>
    <row r="137" spans="5:5" x14ac:dyDescent="0.25">
      <c r="E137" s="58"/>
    </row>
    <row r="138" spans="5:5" x14ac:dyDescent="0.25">
      <c r="E138" s="58"/>
    </row>
    <row r="139" spans="5:5" x14ac:dyDescent="0.25">
      <c r="E139" s="58"/>
    </row>
    <row r="140" spans="5:5" x14ac:dyDescent="0.25">
      <c r="E140" s="58"/>
    </row>
    <row r="141" spans="5:5" x14ac:dyDescent="0.25">
      <c r="E141" s="58"/>
    </row>
    <row r="142" spans="5:5" x14ac:dyDescent="0.25">
      <c r="E142" s="58"/>
    </row>
    <row r="143" spans="5:5" x14ac:dyDescent="0.25">
      <c r="E143" s="58"/>
    </row>
    <row r="144" spans="5:5" x14ac:dyDescent="0.25">
      <c r="E144" s="58"/>
    </row>
    <row r="145" spans="5:5" x14ac:dyDescent="0.25">
      <c r="E145" s="58"/>
    </row>
    <row r="146" spans="5:5" x14ac:dyDescent="0.25">
      <c r="E146" s="58"/>
    </row>
    <row r="147" spans="5:5" x14ac:dyDescent="0.25">
      <c r="E147" s="58"/>
    </row>
    <row r="148" spans="5:5" x14ac:dyDescent="0.25">
      <c r="E148" s="58"/>
    </row>
    <row r="149" spans="5:5" x14ac:dyDescent="0.25">
      <c r="E149" s="58"/>
    </row>
    <row r="150" spans="5:5" x14ac:dyDescent="0.25">
      <c r="E150" s="58"/>
    </row>
    <row r="151" spans="5:5" x14ac:dyDescent="0.25">
      <c r="E151" s="58"/>
    </row>
    <row r="152" spans="5:5" x14ac:dyDescent="0.25">
      <c r="E152" s="58"/>
    </row>
    <row r="153" spans="5:5" x14ac:dyDescent="0.25">
      <c r="E153" s="58"/>
    </row>
    <row r="154" spans="5:5" x14ac:dyDescent="0.25">
      <c r="E154" s="58"/>
    </row>
    <row r="155" spans="5:5" x14ac:dyDescent="0.25">
      <c r="E155" s="58"/>
    </row>
    <row r="156" spans="5:5" x14ac:dyDescent="0.25">
      <c r="E156" s="58"/>
    </row>
    <row r="157" spans="5:5" x14ac:dyDescent="0.25">
      <c r="E157" s="58"/>
    </row>
    <row r="158" spans="5:5" x14ac:dyDescent="0.25">
      <c r="E158" s="58"/>
    </row>
    <row r="159" spans="5:5" x14ac:dyDescent="0.25">
      <c r="E159" s="58"/>
    </row>
    <row r="160" spans="5:5" x14ac:dyDescent="0.25">
      <c r="E160" s="58"/>
    </row>
    <row r="161" spans="5:5" x14ac:dyDescent="0.25">
      <c r="E161" s="58"/>
    </row>
    <row r="162" spans="5:5" x14ac:dyDescent="0.25">
      <c r="E162" s="58"/>
    </row>
    <row r="163" spans="5:5" x14ac:dyDescent="0.25">
      <c r="E163" s="58"/>
    </row>
    <row r="164" spans="5:5" x14ac:dyDescent="0.25">
      <c r="E164" s="58"/>
    </row>
    <row r="165" spans="5:5" x14ac:dyDescent="0.25">
      <c r="E165" s="58"/>
    </row>
    <row r="166" spans="5:5" x14ac:dyDescent="0.25">
      <c r="E166" s="58"/>
    </row>
    <row r="167" spans="5:5" x14ac:dyDescent="0.25">
      <c r="E167" s="58"/>
    </row>
    <row r="168" spans="5:5" x14ac:dyDescent="0.25">
      <c r="E168" s="58"/>
    </row>
    <row r="169" spans="5:5" x14ac:dyDescent="0.25">
      <c r="E169" s="58"/>
    </row>
    <row r="170" spans="5:5" x14ac:dyDescent="0.25">
      <c r="E170" s="58"/>
    </row>
    <row r="171" spans="5:5" x14ac:dyDescent="0.25">
      <c r="E171" s="58"/>
    </row>
    <row r="172" spans="5:5" x14ac:dyDescent="0.25">
      <c r="E172" s="58"/>
    </row>
    <row r="173" spans="5:5" x14ac:dyDescent="0.25">
      <c r="E173" s="58"/>
    </row>
    <row r="174" spans="5:5" x14ac:dyDescent="0.25">
      <c r="E174" s="58"/>
    </row>
    <row r="175" spans="5:5" x14ac:dyDescent="0.25">
      <c r="E175" s="58"/>
    </row>
    <row r="176" spans="5:5" x14ac:dyDescent="0.25">
      <c r="E176" s="58"/>
    </row>
    <row r="177" spans="5:5" x14ac:dyDescent="0.25">
      <c r="E177" s="58"/>
    </row>
    <row r="178" spans="5:5" x14ac:dyDescent="0.25">
      <c r="E178" s="58"/>
    </row>
    <row r="179" spans="5:5" x14ac:dyDescent="0.25">
      <c r="E179" s="58"/>
    </row>
    <row r="180" spans="5:5" x14ac:dyDescent="0.25">
      <c r="E180" s="58"/>
    </row>
    <row r="181" spans="5:5" x14ac:dyDescent="0.25">
      <c r="E181" s="58"/>
    </row>
    <row r="182" spans="5:5" x14ac:dyDescent="0.25">
      <c r="E182" s="58"/>
    </row>
    <row r="183" spans="5:5" x14ac:dyDescent="0.25">
      <c r="E183" s="58"/>
    </row>
    <row r="184" spans="5:5" x14ac:dyDescent="0.25">
      <c r="E184" s="58"/>
    </row>
    <row r="185" spans="5:5" x14ac:dyDescent="0.25">
      <c r="E185" s="58"/>
    </row>
    <row r="186" spans="5:5" x14ac:dyDescent="0.25">
      <c r="E186" s="58"/>
    </row>
    <row r="187" spans="5:5" x14ac:dyDescent="0.25">
      <c r="E187" s="58"/>
    </row>
    <row r="188" spans="5:5" x14ac:dyDescent="0.25">
      <c r="E188" s="58"/>
    </row>
    <row r="189" spans="5:5" x14ac:dyDescent="0.25">
      <c r="E189" s="58"/>
    </row>
    <row r="190" spans="5:5" x14ac:dyDescent="0.25">
      <c r="E190" s="58"/>
    </row>
    <row r="191" spans="5:5" x14ac:dyDescent="0.25">
      <c r="E191" s="58"/>
    </row>
    <row r="192" spans="5:5" x14ac:dyDescent="0.25">
      <c r="E192" s="58"/>
    </row>
    <row r="193" spans="5:5" x14ac:dyDescent="0.25">
      <c r="E193" s="58"/>
    </row>
    <row r="194" spans="5:5" x14ac:dyDescent="0.25">
      <c r="E194" s="58"/>
    </row>
    <row r="195" spans="5:5" x14ac:dyDescent="0.25">
      <c r="E195" s="58"/>
    </row>
    <row r="196" spans="5:5" x14ac:dyDescent="0.25">
      <c r="E196" s="58"/>
    </row>
    <row r="197" spans="5:5" x14ac:dyDescent="0.25">
      <c r="E197" s="58"/>
    </row>
    <row r="198" spans="5:5" x14ac:dyDescent="0.25">
      <c r="E198" s="58"/>
    </row>
    <row r="199" spans="5:5" x14ac:dyDescent="0.25">
      <c r="E199" s="58"/>
    </row>
    <row r="200" spans="5:5" x14ac:dyDescent="0.25">
      <c r="E200" s="58"/>
    </row>
    <row r="201" spans="5:5" x14ac:dyDescent="0.25">
      <c r="E201" s="58"/>
    </row>
    <row r="202" spans="5:5" x14ac:dyDescent="0.25">
      <c r="E202" s="58"/>
    </row>
    <row r="203" spans="5:5" x14ac:dyDescent="0.25">
      <c r="E203" s="58"/>
    </row>
    <row r="204" spans="5:5" x14ac:dyDescent="0.25">
      <c r="E204" s="58"/>
    </row>
    <row r="205" spans="5:5" x14ac:dyDescent="0.25">
      <c r="E205" s="58"/>
    </row>
    <row r="206" spans="5:5" x14ac:dyDescent="0.25">
      <c r="E206" s="58"/>
    </row>
    <row r="207" spans="5:5" x14ac:dyDescent="0.25">
      <c r="E207" s="58"/>
    </row>
    <row r="208" spans="5:5" x14ac:dyDescent="0.25">
      <c r="E208" s="58"/>
    </row>
    <row r="209" spans="5:5" x14ac:dyDescent="0.25">
      <c r="E209" s="58"/>
    </row>
    <row r="210" spans="5:5" x14ac:dyDescent="0.25">
      <c r="E210" s="58"/>
    </row>
    <row r="211" spans="5:5" x14ac:dyDescent="0.25">
      <c r="E211" s="58"/>
    </row>
    <row r="212" spans="5:5" x14ac:dyDescent="0.25">
      <c r="E212" s="58"/>
    </row>
    <row r="213" spans="5:5" x14ac:dyDescent="0.25">
      <c r="E213" s="58"/>
    </row>
    <row r="214" spans="5:5" x14ac:dyDescent="0.25">
      <c r="E214" s="58"/>
    </row>
    <row r="215" spans="5:5" x14ac:dyDescent="0.25">
      <c r="E215" s="58"/>
    </row>
    <row r="216" spans="5:5" x14ac:dyDescent="0.25">
      <c r="E216" s="58"/>
    </row>
    <row r="217" spans="5:5" x14ac:dyDescent="0.25">
      <c r="E217" s="58"/>
    </row>
    <row r="218" spans="5:5" x14ac:dyDescent="0.25">
      <c r="E218" s="58"/>
    </row>
    <row r="219" spans="5:5" x14ac:dyDescent="0.25">
      <c r="E219" s="58"/>
    </row>
    <row r="220" spans="5:5" x14ac:dyDescent="0.25">
      <c r="E220" s="58"/>
    </row>
    <row r="221" spans="5:5" x14ac:dyDescent="0.25">
      <c r="E221" s="58"/>
    </row>
    <row r="222" spans="5:5" x14ac:dyDescent="0.25">
      <c r="E222" s="58"/>
    </row>
    <row r="223" spans="5:5" x14ac:dyDescent="0.25">
      <c r="E223" s="58"/>
    </row>
    <row r="224" spans="5:5" x14ac:dyDescent="0.25">
      <c r="E224" s="58"/>
    </row>
    <row r="225" spans="5:5" x14ac:dyDescent="0.25">
      <c r="E225" s="58"/>
    </row>
    <row r="226" spans="5:5" x14ac:dyDescent="0.25">
      <c r="E226" s="58"/>
    </row>
    <row r="227" spans="5:5" x14ac:dyDescent="0.25">
      <c r="E227" s="58"/>
    </row>
    <row r="228" spans="5:5" x14ac:dyDescent="0.25">
      <c r="E228" s="58"/>
    </row>
    <row r="229" spans="5:5" x14ac:dyDescent="0.25">
      <c r="E229" s="58"/>
    </row>
    <row r="230" spans="5:5" x14ac:dyDescent="0.25">
      <c r="E230" s="58"/>
    </row>
    <row r="231" spans="5:5" x14ac:dyDescent="0.25">
      <c r="E231" s="58"/>
    </row>
    <row r="232" spans="5:5" x14ac:dyDescent="0.25">
      <c r="E232" s="58"/>
    </row>
    <row r="233" spans="5:5" x14ac:dyDescent="0.25">
      <c r="E233" s="58"/>
    </row>
    <row r="234" spans="5:5" x14ac:dyDescent="0.25">
      <c r="E234" s="58"/>
    </row>
    <row r="235" spans="5:5" x14ac:dyDescent="0.25">
      <c r="E235" s="58"/>
    </row>
    <row r="236" spans="5:5" x14ac:dyDescent="0.25">
      <c r="E236" s="58"/>
    </row>
    <row r="237" spans="5:5" x14ac:dyDescent="0.25">
      <c r="E237" s="58"/>
    </row>
    <row r="238" spans="5:5" x14ac:dyDescent="0.25">
      <c r="E238" s="58"/>
    </row>
    <row r="239" spans="5:5" x14ac:dyDescent="0.25">
      <c r="E239" s="58"/>
    </row>
    <row r="240" spans="5:5" x14ac:dyDescent="0.25">
      <c r="E240" s="58"/>
    </row>
    <row r="241" spans="5:5" x14ac:dyDescent="0.25">
      <c r="E241" s="58"/>
    </row>
    <row r="242" spans="5:5" x14ac:dyDescent="0.25">
      <c r="E242" s="58"/>
    </row>
    <row r="243" spans="5:5" x14ac:dyDescent="0.25">
      <c r="E243" s="58"/>
    </row>
    <row r="244" spans="5:5" x14ac:dyDescent="0.25">
      <c r="E244" s="58"/>
    </row>
    <row r="245" spans="5:5" x14ac:dyDescent="0.25">
      <c r="E245" s="58"/>
    </row>
    <row r="246" spans="5:5" x14ac:dyDescent="0.25">
      <c r="E246" s="58"/>
    </row>
    <row r="247" spans="5:5" x14ac:dyDescent="0.25">
      <c r="E247" s="58"/>
    </row>
    <row r="248" spans="5:5" x14ac:dyDescent="0.25">
      <c r="E248" s="58"/>
    </row>
    <row r="249" spans="5:5" x14ac:dyDescent="0.25">
      <c r="E249" s="58"/>
    </row>
    <row r="250" spans="5:5" x14ac:dyDescent="0.25">
      <c r="E250" s="58"/>
    </row>
    <row r="251" spans="5:5" x14ac:dyDescent="0.25">
      <c r="E251" s="58"/>
    </row>
    <row r="252" spans="5:5" x14ac:dyDescent="0.25">
      <c r="E252" s="58"/>
    </row>
    <row r="253" spans="5:5" x14ac:dyDescent="0.25">
      <c r="E253" s="58"/>
    </row>
    <row r="254" spans="5:5" x14ac:dyDescent="0.25">
      <c r="E254" s="58"/>
    </row>
    <row r="255" spans="5:5" x14ac:dyDescent="0.25">
      <c r="E255" s="58"/>
    </row>
    <row r="256" spans="5:5" x14ac:dyDescent="0.25">
      <c r="E256" s="58"/>
    </row>
    <row r="257" spans="5:5" x14ac:dyDescent="0.25">
      <c r="E257" s="58"/>
    </row>
    <row r="258" spans="5:5" x14ac:dyDescent="0.25">
      <c r="E258" s="58"/>
    </row>
    <row r="259" spans="5:5" x14ac:dyDescent="0.25">
      <c r="E259" s="58"/>
    </row>
    <row r="260" spans="5:5" x14ac:dyDescent="0.25">
      <c r="E260" s="58"/>
    </row>
    <row r="261" spans="5:5" x14ac:dyDescent="0.25">
      <c r="E261" s="58"/>
    </row>
    <row r="262" spans="5:5" x14ac:dyDescent="0.25">
      <c r="E262" s="58"/>
    </row>
    <row r="263" spans="5:5" x14ac:dyDescent="0.25">
      <c r="E263" s="58"/>
    </row>
    <row r="264" spans="5:5" x14ac:dyDescent="0.25">
      <c r="E264" s="58"/>
    </row>
    <row r="265" spans="5:5" x14ac:dyDescent="0.25">
      <c r="E265" s="58"/>
    </row>
    <row r="266" spans="5:5" x14ac:dyDescent="0.25">
      <c r="E266" s="58"/>
    </row>
    <row r="267" spans="5:5" x14ac:dyDescent="0.25">
      <c r="E267" s="58"/>
    </row>
    <row r="268" spans="5:5" x14ac:dyDescent="0.25">
      <c r="E268" s="58"/>
    </row>
    <row r="269" spans="5:5" x14ac:dyDescent="0.25">
      <c r="E269" s="58"/>
    </row>
    <row r="270" spans="5:5" x14ac:dyDescent="0.25">
      <c r="E270" s="58"/>
    </row>
    <row r="271" spans="5:5" x14ac:dyDescent="0.25">
      <c r="E271" s="58"/>
    </row>
    <row r="272" spans="5:5" x14ac:dyDescent="0.25">
      <c r="E272" s="58"/>
    </row>
    <row r="273" spans="5:5" x14ac:dyDescent="0.25">
      <c r="E273" s="58"/>
    </row>
    <row r="274" spans="5:5" x14ac:dyDescent="0.25">
      <c r="E274" s="58"/>
    </row>
    <row r="275" spans="5:5" x14ac:dyDescent="0.25">
      <c r="E275" s="58"/>
    </row>
    <row r="276" spans="5:5" x14ac:dyDescent="0.25">
      <c r="E276" s="58"/>
    </row>
    <row r="277" spans="5:5" x14ac:dyDescent="0.25">
      <c r="E277" s="58"/>
    </row>
    <row r="278" spans="5:5" x14ac:dyDescent="0.25">
      <c r="E278" s="58"/>
    </row>
    <row r="279" spans="5:5" x14ac:dyDescent="0.25">
      <c r="E279" s="58"/>
    </row>
    <row r="280" spans="5:5" x14ac:dyDescent="0.25">
      <c r="E280" s="58"/>
    </row>
    <row r="281" spans="5:5" x14ac:dyDescent="0.25">
      <c r="E281" s="58"/>
    </row>
    <row r="282" spans="5:5" x14ac:dyDescent="0.25">
      <c r="E282" s="58"/>
    </row>
    <row r="283" spans="5:5" x14ac:dyDescent="0.25">
      <c r="E283" s="58"/>
    </row>
    <row r="284" spans="5:5" x14ac:dyDescent="0.25">
      <c r="E284" s="58"/>
    </row>
    <row r="285" spans="5:5" x14ac:dyDescent="0.25">
      <c r="E285" s="58"/>
    </row>
    <row r="286" spans="5:5" x14ac:dyDescent="0.25">
      <c r="E286" s="58"/>
    </row>
    <row r="287" spans="5:5" x14ac:dyDescent="0.25">
      <c r="E287" s="58"/>
    </row>
    <row r="288" spans="5:5" x14ac:dyDescent="0.25">
      <c r="E288" s="58"/>
    </row>
    <row r="289" spans="5:5" x14ac:dyDescent="0.25">
      <c r="E289" s="58"/>
    </row>
    <row r="290" spans="5:5" x14ac:dyDescent="0.25">
      <c r="E290" s="58"/>
    </row>
    <row r="291" spans="5:5" x14ac:dyDescent="0.25">
      <c r="E291" s="58"/>
    </row>
    <row r="292" spans="5:5" x14ac:dyDescent="0.25">
      <c r="E292" s="58"/>
    </row>
    <row r="293" spans="5:5" x14ac:dyDescent="0.25">
      <c r="E293" s="58"/>
    </row>
    <row r="294" spans="5:5" x14ac:dyDescent="0.25">
      <c r="E294" s="58"/>
    </row>
    <row r="295" spans="5:5" x14ac:dyDescent="0.25">
      <c r="E295" s="58"/>
    </row>
    <row r="296" spans="5:5" x14ac:dyDescent="0.25">
      <c r="E296" s="58"/>
    </row>
    <row r="297" spans="5:5" x14ac:dyDescent="0.25">
      <c r="E297" s="58"/>
    </row>
    <row r="298" spans="5:5" x14ac:dyDescent="0.25">
      <c r="E298" s="58"/>
    </row>
    <row r="299" spans="5:5" x14ac:dyDescent="0.25">
      <c r="E299" s="58"/>
    </row>
    <row r="300" spans="5:5" x14ac:dyDescent="0.25">
      <c r="E300" s="58"/>
    </row>
    <row r="301" spans="5:5" x14ac:dyDescent="0.25">
      <c r="E301" s="58"/>
    </row>
    <row r="302" spans="5:5" x14ac:dyDescent="0.25">
      <c r="E302" s="58"/>
    </row>
    <row r="303" spans="5:5" x14ac:dyDescent="0.25">
      <c r="E303" s="58"/>
    </row>
    <row r="304" spans="5:5" x14ac:dyDescent="0.25">
      <c r="E304" s="58"/>
    </row>
    <row r="305" spans="5:5" x14ac:dyDescent="0.25">
      <c r="E305" s="58"/>
    </row>
    <row r="306" spans="5:5" x14ac:dyDescent="0.25">
      <c r="E306" s="58"/>
    </row>
    <row r="307" spans="5:5" x14ac:dyDescent="0.25">
      <c r="E307" s="58"/>
    </row>
    <row r="308" spans="5:5" x14ac:dyDescent="0.25">
      <c r="E308" s="58"/>
    </row>
    <row r="309" spans="5:5" x14ac:dyDescent="0.25">
      <c r="E309" s="58"/>
    </row>
    <row r="310" spans="5:5" x14ac:dyDescent="0.25">
      <c r="E310" s="58"/>
    </row>
    <row r="311" spans="5:5" x14ac:dyDescent="0.25">
      <c r="E311" s="58"/>
    </row>
    <row r="312" spans="5:5" x14ac:dyDescent="0.25">
      <c r="E312" s="58"/>
    </row>
    <row r="313" spans="5:5" x14ac:dyDescent="0.25">
      <c r="E313" s="58"/>
    </row>
    <row r="314" spans="5:5" x14ac:dyDescent="0.25">
      <c r="E314" s="58"/>
    </row>
    <row r="315" spans="5:5" x14ac:dyDescent="0.25">
      <c r="E315" s="58"/>
    </row>
    <row r="316" spans="5:5" x14ac:dyDescent="0.25">
      <c r="E316" s="58"/>
    </row>
    <row r="317" spans="5:5" x14ac:dyDescent="0.25">
      <c r="E317" s="58"/>
    </row>
    <row r="318" spans="5:5" x14ac:dyDescent="0.25">
      <c r="E318" s="58"/>
    </row>
    <row r="319" spans="5:5" x14ac:dyDescent="0.25">
      <c r="E319" s="58"/>
    </row>
    <row r="320" spans="5:5" x14ac:dyDescent="0.25">
      <c r="E320" s="58"/>
    </row>
    <row r="321" spans="5:5" x14ac:dyDescent="0.25">
      <c r="E321" s="58"/>
    </row>
    <row r="322" spans="5:5" x14ac:dyDescent="0.25">
      <c r="E322" s="58"/>
    </row>
    <row r="323" spans="5:5" x14ac:dyDescent="0.25">
      <c r="E323" s="58"/>
    </row>
    <row r="324" spans="5:5" x14ac:dyDescent="0.25">
      <c r="E324" s="58"/>
    </row>
    <row r="325" spans="5:5" x14ac:dyDescent="0.25">
      <c r="E325" s="58"/>
    </row>
    <row r="326" spans="5:5" x14ac:dyDescent="0.25">
      <c r="E326" s="58"/>
    </row>
    <row r="327" spans="5:5" x14ac:dyDescent="0.25">
      <c r="E327" s="58"/>
    </row>
    <row r="328" spans="5:5" x14ac:dyDescent="0.25">
      <c r="E328" s="58"/>
    </row>
    <row r="329" spans="5:5" x14ac:dyDescent="0.25">
      <c r="E329" s="58"/>
    </row>
    <row r="330" spans="5:5" x14ac:dyDescent="0.25">
      <c r="E330" s="58"/>
    </row>
    <row r="331" spans="5:5" x14ac:dyDescent="0.25">
      <c r="E331" s="58"/>
    </row>
    <row r="332" spans="5:5" x14ac:dyDescent="0.25">
      <c r="E332" s="58"/>
    </row>
    <row r="333" spans="5:5" x14ac:dyDescent="0.25">
      <c r="E333" s="58"/>
    </row>
    <row r="334" spans="5:5" x14ac:dyDescent="0.25">
      <c r="E334" s="58"/>
    </row>
    <row r="335" spans="5:5" x14ac:dyDescent="0.25">
      <c r="E335" s="58"/>
    </row>
    <row r="336" spans="5:5" x14ac:dyDescent="0.25">
      <c r="E336" s="58"/>
    </row>
    <row r="337" spans="5:5" x14ac:dyDescent="0.25">
      <c r="E337" s="58"/>
    </row>
    <row r="338" spans="5:5" x14ac:dyDescent="0.25">
      <c r="E338" s="58"/>
    </row>
    <row r="339" spans="5:5" x14ac:dyDescent="0.25">
      <c r="E339" s="58"/>
    </row>
    <row r="340" spans="5:5" x14ac:dyDescent="0.25">
      <c r="E340" s="58"/>
    </row>
    <row r="341" spans="5:5" x14ac:dyDescent="0.25">
      <c r="E341" s="58"/>
    </row>
    <row r="342" spans="5:5" x14ac:dyDescent="0.25">
      <c r="E342" s="58"/>
    </row>
    <row r="343" spans="5:5" x14ac:dyDescent="0.25">
      <c r="E343" s="58"/>
    </row>
    <row r="344" spans="5:5" x14ac:dyDescent="0.25">
      <c r="E344" s="58"/>
    </row>
    <row r="345" spans="5:5" x14ac:dyDescent="0.25">
      <c r="E345" s="58"/>
    </row>
    <row r="346" spans="5:5" x14ac:dyDescent="0.25">
      <c r="E346" s="58"/>
    </row>
    <row r="347" spans="5:5" x14ac:dyDescent="0.25">
      <c r="E347" s="58"/>
    </row>
    <row r="348" spans="5:5" x14ac:dyDescent="0.25">
      <c r="E348" s="58"/>
    </row>
    <row r="349" spans="5:5" x14ac:dyDescent="0.25">
      <c r="E349" s="58"/>
    </row>
    <row r="350" spans="5:5" x14ac:dyDescent="0.25">
      <c r="E350" s="58"/>
    </row>
    <row r="351" spans="5:5" x14ac:dyDescent="0.25">
      <c r="E351" s="58"/>
    </row>
    <row r="352" spans="5:5" x14ac:dyDescent="0.25">
      <c r="E352" s="58"/>
    </row>
    <row r="353" spans="5:5" x14ac:dyDescent="0.25">
      <c r="E353" s="58"/>
    </row>
    <row r="354" spans="5:5" x14ac:dyDescent="0.25">
      <c r="E354" s="58"/>
    </row>
    <row r="355" spans="5:5" x14ac:dyDescent="0.25">
      <c r="E355" s="58"/>
    </row>
    <row r="356" spans="5:5" x14ac:dyDescent="0.25">
      <c r="E356" s="58"/>
    </row>
    <row r="357" spans="5:5" x14ac:dyDescent="0.25">
      <c r="E357" s="58"/>
    </row>
    <row r="358" spans="5:5" x14ac:dyDescent="0.25">
      <c r="E358" s="58"/>
    </row>
    <row r="359" spans="5:5" x14ac:dyDescent="0.25">
      <c r="E359" s="58"/>
    </row>
    <row r="360" spans="5:5" x14ac:dyDescent="0.25">
      <c r="E360" s="58"/>
    </row>
    <row r="361" spans="5:5" x14ac:dyDescent="0.25">
      <c r="E361" s="58"/>
    </row>
    <row r="362" spans="5:5" x14ac:dyDescent="0.25">
      <c r="E362" s="58"/>
    </row>
    <row r="363" spans="5:5" x14ac:dyDescent="0.25">
      <c r="E363" s="58"/>
    </row>
    <row r="364" spans="5:5" x14ac:dyDescent="0.25">
      <c r="E364" s="58"/>
    </row>
    <row r="365" spans="5:5" x14ac:dyDescent="0.25">
      <c r="E365" s="58"/>
    </row>
    <row r="366" spans="5:5" x14ac:dyDescent="0.25">
      <c r="E366" s="58"/>
    </row>
    <row r="367" spans="5:5" x14ac:dyDescent="0.25">
      <c r="E367" s="58"/>
    </row>
    <row r="368" spans="5:5" x14ac:dyDescent="0.25">
      <c r="E368" s="58"/>
    </row>
    <row r="369" spans="5:5" x14ac:dyDescent="0.25">
      <c r="E369" s="58"/>
    </row>
    <row r="370" spans="5:5" x14ac:dyDescent="0.25">
      <c r="E370" s="58"/>
    </row>
    <row r="371" spans="5:5" x14ac:dyDescent="0.25">
      <c r="E371" s="58"/>
    </row>
    <row r="372" spans="5:5" x14ac:dyDescent="0.25">
      <c r="E372" s="58"/>
    </row>
    <row r="373" spans="5:5" x14ac:dyDescent="0.25">
      <c r="E373" s="58"/>
    </row>
    <row r="374" spans="5:5" x14ac:dyDescent="0.25">
      <c r="E374" s="58"/>
    </row>
    <row r="375" spans="5:5" x14ac:dyDescent="0.25">
      <c r="E375" s="58"/>
    </row>
    <row r="376" spans="5:5" x14ac:dyDescent="0.25">
      <c r="E376" s="58"/>
    </row>
    <row r="377" spans="5:5" x14ac:dyDescent="0.25">
      <c r="E377" s="58"/>
    </row>
    <row r="378" spans="5:5" x14ac:dyDescent="0.25">
      <c r="E378" s="58"/>
    </row>
    <row r="379" spans="5:5" x14ac:dyDescent="0.25">
      <c r="E379" s="58"/>
    </row>
    <row r="380" spans="5:5" x14ac:dyDescent="0.25">
      <c r="E380" s="58"/>
    </row>
    <row r="381" spans="5:5" x14ac:dyDescent="0.25">
      <c r="E381" s="58"/>
    </row>
    <row r="382" spans="5:5" x14ac:dyDescent="0.25">
      <c r="E382" s="58"/>
    </row>
    <row r="383" spans="5:5" x14ac:dyDescent="0.25">
      <c r="E383" s="58"/>
    </row>
    <row r="384" spans="5:5" x14ac:dyDescent="0.25">
      <c r="E384" s="58"/>
    </row>
    <row r="385" spans="5:5" x14ac:dyDescent="0.25">
      <c r="E385" s="58"/>
    </row>
    <row r="386" spans="5:5" x14ac:dyDescent="0.25">
      <c r="E386" s="58"/>
    </row>
    <row r="387" spans="5:5" x14ac:dyDescent="0.25">
      <c r="E387" s="58"/>
    </row>
    <row r="388" spans="5:5" x14ac:dyDescent="0.25">
      <c r="E388" s="58"/>
    </row>
    <row r="389" spans="5:5" x14ac:dyDescent="0.25">
      <c r="E389" s="58"/>
    </row>
    <row r="390" spans="5:5" x14ac:dyDescent="0.25">
      <c r="E390" s="58"/>
    </row>
    <row r="391" spans="5:5" x14ac:dyDescent="0.25">
      <c r="E391" s="58"/>
    </row>
    <row r="392" spans="5:5" x14ac:dyDescent="0.25">
      <c r="E392" s="58"/>
    </row>
    <row r="393" spans="5:5" x14ac:dyDescent="0.25">
      <c r="E393" s="58"/>
    </row>
    <row r="394" spans="5:5" x14ac:dyDescent="0.25">
      <c r="E394" s="58"/>
    </row>
    <row r="395" spans="5:5" x14ac:dyDescent="0.25">
      <c r="E395" s="58"/>
    </row>
    <row r="396" spans="5:5" x14ac:dyDescent="0.25">
      <c r="E396" s="58"/>
    </row>
    <row r="397" spans="5:5" x14ac:dyDescent="0.25">
      <c r="E397" s="58"/>
    </row>
    <row r="398" spans="5:5" x14ac:dyDescent="0.25">
      <c r="E398" s="58"/>
    </row>
    <row r="399" spans="5:5" x14ac:dyDescent="0.25">
      <c r="E399" s="58"/>
    </row>
    <row r="400" spans="5:5" x14ac:dyDescent="0.25">
      <c r="E400" s="58"/>
    </row>
    <row r="401" spans="5:5" x14ac:dyDescent="0.25">
      <c r="E401" s="58"/>
    </row>
    <row r="402" spans="5:5" x14ac:dyDescent="0.25">
      <c r="E402" s="58"/>
    </row>
    <row r="403" spans="5:5" x14ac:dyDescent="0.25">
      <c r="E403" s="58"/>
    </row>
    <row r="404" spans="5:5" x14ac:dyDescent="0.25">
      <c r="E404" s="58"/>
    </row>
    <row r="405" spans="5:5" x14ac:dyDescent="0.25">
      <c r="E405" s="58"/>
    </row>
    <row r="406" spans="5:5" x14ac:dyDescent="0.25">
      <c r="E406" s="58"/>
    </row>
    <row r="407" spans="5:5" x14ac:dyDescent="0.25">
      <c r="E407" s="58"/>
    </row>
    <row r="408" spans="5:5" x14ac:dyDescent="0.25">
      <c r="E408" s="58"/>
    </row>
    <row r="409" spans="5:5" x14ac:dyDescent="0.25">
      <c r="E409" s="58"/>
    </row>
    <row r="410" spans="5:5" x14ac:dyDescent="0.25">
      <c r="E410" s="58"/>
    </row>
    <row r="411" spans="5:5" x14ac:dyDescent="0.25">
      <c r="E411" s="58"/>
    </row>
    <row r="412" spans="5:5" x14ac:dyDescent="0.25">
      <c r="E412" s="58"/>
    </row>
    <row r="413" spans="5:5" x14ac:dyDescent="0.25">
      <c r="E413" s="58"/>
    </row>
    <row r="414" spans="5:5" x14ac:dyDescent="0.25">
      <c r="E414" s="58"/>
    </row>
    <row r="415" spans="5:5" x14ac:dyDescent="0.25">
      <c r="E415" s="58"/>
    </row>
    <row r="416" spans="5:5" x14ac:dyDescent="0.25">
      <c r="E416" s="58"/>
    </row>
    <row r="417" spans="5:5" x14ac:dyDescent="0.25">
      <c r="E417" s="58"/>
    </row>
    <row r="418" spans="5:5" x14ac:dyDescent="0.25">
      <c r="E418" s="58"/>
    </row>
    <row r="419" spans="5:5" x14ac:dyDescent="0.25">
      <c r="E419" s="58"/>
    </row>
    <row r="420" spans="5:5" x14ac:dyDescent="0.25">
      <c r="E420" s="58"/>
    </row>
    <row r="421" spans="5:5" x14ac:dyDescent="0.25">
      <c r="E421" s="58"/>
    </row>
    <row r="422" spans="5:5" x14ac:dyDescent="0.25">
      <c r="E422" s="58"/>
    </row>
    <row r="423" spans="5:5" x14ac:dyDescent="0.25">
      <c r="E423" s="58"/>
    </row>
    <row r="424" spans="5:5" x14ac:dyDescent="0.25">
      <c r="E424" s="58"/>
    </row>
    <row r="425" spans="5:5" x14ac:dyDescent="0.25">
      <c r="E425" s="58"/>
    </row>
    <row r="426" spans="5:5" x14ac:dyDescent="0.25">
      <c r="E426" s="58"/>
    </row>
    <row r="427" spans="5:5" x14ac:dyDescent="0.25">
      <c r="E427" s="58"/>
    </row>
    <row r="428" spans="5:5" x14ac:dyDescent="0.25">
      <c r="E428" s="58"/>
    </row>
    <row r="429" spans="5:5" x14ac:dyDescent="0.25">
      <c r="E429" s="58"/>
    </row>
    <row r="430" spans="5:5" x14ac:dyDescent="0.25">
      <c r="E430" s="58"/>
    </row>
    <row r="431" spans="5:5" x14ac:dyDescent="0.25">
      <c r="E431" s="58"/>
    </row>
    <row r="432" spans="5:5" x14ac:dyDescent="0.25">
      <c r="E432" s="58"/>
    </row>
    <row r="433" spans="5:5" x14ac:dyDescent="0.25">
      <c r="E433" s="58"/>
    </row>
    <row r="434" spans="5:5" x14ac:dyDescent="0.25">
      <c r="E434" s="58"/>
    </row>
    <row r="435" spans="5:5" x14ac:dyDescent="0.25">
      <c r="E435" s="58"/>
    </row>
    <row r="436" spans="5:5" x14ac:dyDescent="0.25">
      <c r="E436" s="58"/>
    </row>
    <row r="437" spans="5:5" x14ac:dyDescent="0.25">
      <c r="E437" s="58"/>
    </row>
    <row r="438" spans="5:5" x14ac:dyDescent="0.25">
      <c r="E438" s="58"/>
    </row>
    <row r="439" spans="5:5" x14ac:dyDescent="0.25">
      <c r="E439" s="58"/>
    </row>
    <row r="440" spans="5:5" x14ac:dyDescent="0.25">
      <c r="E440" s="58"/>
    </row>
    <row r="441" spans="5:5" x14ac:dyDescent="0.25">
      <c r="E441" s="58"/>
    </row>
    <row r="442" spans="5:5" x14ac:dyDescent="0.25">
      <c r="E442" s="58"/>
    </row>
    <row r="443" spans="5:5" x14ac:dyDescent="0.25">
      <c r="E443" s="58"/>
    </row>
    <row r="444" spans="5:5" x14ac:dyDescent="0.25">
      <c r="E444" s="58"/>
    </row>
    <row r="445" spans="5:5" x14ac:dyDescent="0.25">
      <c r="E445" s="58"/>
    </row>
    <row r="446" spans="5:5" x14ac:dyDescent="0.25">
      <c r="E446" s="58"/>
    </row>
    <row r="447" spans="5:5" x14ac:dyDescent="0.25">
      <c r="E447" s="58"/>
    </row>
    <row r="448" spans="5:5" x14ac:dyDescent="0.25">
      <c r="E448" s="58"/>
    </row>
    <row r="449" spans="5:5" x14ac:dyDescent="0.25">
      <c r="E449" s="58"/>
    </row>
    <row r="450" spans="5:5" x14ac:dyDescent="0.25">
      <c r="E450" s="58"/>
    </row>
    <row r="451" spans="5:5" x14ac:dyDescent="0.25">
      <c r="E451" s="58"/>
    </row>
    <row r="452" spans="5:5" x14ac:dyDescent="0.25">
      <c r="E452" s="58"/>
    </row>
    <row r="453" spans="5:5" x14ac:dyDescent="0.25">
      <c r="E453" s="58"/>
    </row>
    <row r="454" spans="5:5" x14ac:dyDescent="0.25">
      <c r="E454" s="58"/>
    </row>
    <row r="455" spans="5:5" x14ac:dyDescent="0.25">
      <c r="E455" s="58"/>
    </row>
    <row r="456" spans="5:5" x14ac:dyDescent="0.25">
      <c r="E456" s="58"/>
    </row>
    <row r="457" spans="5:5" x14ac:dyDescent="0.25">
      <c r="E457" s="58"/>
    </row>
    <row r="458" spans="5:5" x14ac:dyDescent="0.25">
      <c r="E458" s="58"/>
    </row>
    <row r="459" spans="5:5" x14ac:dyDescent="0.25">
      <c r="E459" s="58"/>
    </row>
    <row r="460" spans="5:5" x14ac:dyDescent="0.25">
      <c r="E460" s="58"/>
    </row>
    <row r="461" spans="5:5" x14ac:dyDescent="0.25">
      <c r="E461" s="58"/>
    </row>
    <row r="462" spans="5:5" x14ac:dyDescent="0.25">
      <c r="E462" s="58"/>
    </row>
    <row r="463" spans="5:5" x14ac:dyDescent="0.25">
      <c r="E463" s="58"/>
    </row>
    <row r="464" spans="5:5" x14ac:dyDescent="0.25">
      <c r="E464" s="58"/>
    </row>
    <row r="465" spans="5:5" x14ac:dyDescent="0.25">
      <c r="E465" s="58"/>
    </row>
    <row r="466" spans="5:5" x14ac:dyDescent="0.25">
      <c r="E466" s="58"/>
    </row>
    <row r="467" spans="5:5" x14ac:dyDescent="0.25">
      <c r="E467" s="58"/>
    </row>
    <row r="468" spans="5:5" x14ac:dyDescent="0.25">
      <c r="E468" s="58"/>
    </row>
    <row r="469" spans="5:5" x14ac:dyDescent="0.25">
      <c r="E469" s="58"/>
    </row>
    <row r="470" spans="5:5" x14ac:dyDescent="0.25">
      <c r="E470" s="58"/>
    </row>
    <row r="471" spans="5:5" x14ac:dyDescent="0.25">
      <c r="E471" s="58"/>
    </row>
    <row r="472" spans="5:5" x14ac:dyDescent="0.25">
      <c r="E472" s="58"/>
    </row>
    <row r="473" spans="5:5" x14ac:dyDescent="0.25">
      <c r="E473" s="58"/>
    </row>
    <row r="474" spans="5:5" x14ac:dyDescent="0.25">
      <c r="E474" s="58"/>
    </row>
    <row r="475" spans="5:5" x14ac:dyDescent="0.25">
      <c r="E475" s="58"/>
    </row>
    <row r="476" spans="5:5" x14ac:dyDescent="0.25">
      <c r="E476" s="58"/>
    </row>
    <row r="477" spans="5:5" x14ac:dyDescent="0.25">
      <c r="E477" s="58"/>
    </row>
    <row r="478" spans="5:5" x14ac:dyDescent="0.25">
      <c r="E478" s="58"/>
    </row>
    <row r="479" spans="5:5" x14ac:dyDescent="0.25">
      <c r="E479" s="58"/>
    </row>
    <row r="480" spans="5:5" x14ac:dyDescent="0.25">
      <c r="E480" s="58"/>
    </row>
    <row r="481" spans="5:5" x14ac:dyDescent="0.25">
      <c r="E481" s="58"/>
    </row>
    <row r="482" spans="5:5" x14ac:dyDescent="0.25">
      <c r="E482" s="58"/>
    </row>
    <row r="483" spans="5:5" x14ac:dyDescent="0.25">
      <c r="E483" s="58"/>
    </row>
    <row r="484" spans="5:5" x14ac:dyDescent="0.25">
      <c r="E484" s="58"/>
    </row>
    <row r="485" spans="5:5" x14ac:dyDescent="0.25">
      <c r="E485" s="58"/>
    </row>
    <row r="486" spans="5:5" x14ac:dyDescent="0.25">
      <c r="E486" s="58"/>
    </row>
    <row r="487" spans="5:5" x14ac:dyDescent="0.25">
      <c r="E487" s="58"/>
    </row>
    <row r="488" spans="5:5" x14ac:dyDescent="0.25">
      <c r="E488" s="58"/>
    </row>
    <row r="489" spans="5:5" x14ac:dyDescent="0.25">
      <c r="E489" s="58"/>
    </row>
    <row r="490" spans="5:5" x14ac:dyDescent="0.25">
      <c r="E490" s="58"/>
    </row>
    <row r="491" spans="5:5" x14ac:dyDescent="0.25">
      <c r="E491" s="58"/>
    </row>
    <row r="492" spans="5:5" x14ac:dyDescent="0.25">
      <c r="E492" s="58"/>
    </row>
    <row r="493" spans="5:5" x14ac:dyDescent="0.25">
      <c r="E493" s="58"/>
    </row>
    <row r="494" spans="5:5" x14ac:dyDescent="0.25">
      <c r="E494" s="58"/>
    </row>
    <row r="495" spans="5:5" x14ac:dyDescent="0.25">
      <c r="E495" s="58"/>
    </row>
    <row r="496" spans="5:5" x14ac:dyDescent="0.25">
      <c r="E496" s="58"/>
    </row>
    <row r="497" spans="5:5" x14ac:dyDescent="0.25">
      <c r="E497" s="58"/>
    </row>
    <row r="498" spans="5:5" x14ac:dyDescent="0.25">
      <c r="E498" s="58"/>
    </row>
    <row r="499" spans="5:5" x14ac:dyDescent="0.25">
      <c r="E499" s="58"/>
    </row>
    <row r="500" spans="5:5" x14ac:dyDescent="0.25">
      <c r="E500" s="58"/>
    </row>
    <row r="501" spans="5:5" x14ac:dyDescent="0.25">
      <c r="E501" s="58"/>
    </row>
    <row r="502" spans="5:5" x14ac:dyDescent="0.25">
      <c r="E502" s="58"/>
    </row>
    <row r="503" spans="5:5" x14ac:dyDescent="0.25">
      <c r="E503" s="58"/>
    </row>
    <row r="504" spans="5:5" x14ac:dyDescent="0.25">
      <c r="E504" s="58"/>
    </row>
    <row r="505" spans="5:5" x14ac:dyDescent="0.25">
      <c r="E505" s="58"/>
    </row>
    <row r="506" spans="5:5" x14ac:dyDescent="0.25">
      <c r="E506" s="58"/>
    </row>
    <row r="507" spans="5:5" x14ac:dyDescent="0.25">
      <c r="E507" s="58"/>
    </row>
    <row r="508" spans="5:5" x14ac:dyDescent="0.25">
      <c r="E508" s="58"/>
    </row>
    <row r="509" spans="5:5" x14ac:dyDescent="0.25">
      <c r="E509" s="58"/>
    </row>
    <row r="510" spans="5:5" x14ac:dyDescent="0.25">
      <c r="E510" s="58"/>
    </row>
    <row r="511" spans="5:5" x14ac:dyDescent="0.25">
      <c r="E511" s="58"/>
    </row>
    <row r="512" spans="5:5" x14ac:dyDescent="0.25">
      <c r="E512" s="58"/>
    </row>
    <row r="513" spans="5:5" x14ac:dyDescent="0.25">
      <c r="E513" s="58"/>
    </row>
    <row r="514" spans="5:5" x14ac:dyDescent="0.25">
      <c r="E514" s="58"/>
    </row>
    <row r="515" spans="5:5" x14ac:dyDescent="0.25">
      <c r="E515" s="58"/>
    </row>
    <row r="516" spans="5:5" x14ac:dyDescent="0.25">
      <c r="E516" s="58"/>
    </row>
    <row r="517" spans="5:5" x14ac:dyDescent="0.25">
      <c r="E517" s="58"/>
    </row>
    <row r="518" spans="5:5" x14ac:dyDescent="0.25">
      <c r="E518" s="58"/>
    </row>
    <row r="519" spans="5:5" x14ac:dyDescent="0.25">
      <c r="E519" s="58"/>
    </row>
    <row r="520" spans="5:5" x14ac:dyDescent="0.25">
      <c r="E520" s="58"/>
    </row>
    <row r="521" spans="5:5" x14ac:dyDescent="0.25">
      <c r="E521" s="58"/>
    </row>
    <row r="522" spans="5:5" x14ac:dyDescent="0.25">
      <c r="E522" s="58"/>
    </row>
    <row r="523" spans="5:5" x14ac:dyDescent="0.25">
      <c r="E523" s="58"/>
    </row>
    <row r="524" spans="5:5" x14ac:dyDescent="0.25">
      <c r="E524" s="58"/>
    </row>
    <row r="525" spans="5:5" x14ac:dyDescent="0.25">
      <c r="E525" s="58"/>
    </row>
    <row r="526" spans="5:5" x14ac:dyDescent="0.25">
      <c r="E526" s="58"/>
    </row>
    <row r="527" spans="5:5" x14ac:dyDescent="0.25">
      <c r="E527" s="58"/>
    </row>
    <row r="528" spans="5:5" x14ac:dyDescent="0.25">
      <c r="E528" s="58"/>
    </row>
    <row r="529" spans="5:5" x14ac:dyDescent="0.25">
      <c r="E529" s="58"/>
    </row>
    <row r="530" spans="5:5" x14ac:dyDescent="0.25">
      <c r="E530" s="58"/>
    </row>
    <row r="531" spans="5:5" x14ac:dyDescent="0.25">
      <c r="E531" s="58"/>
    </row>
    <row r="532" spans="5:5" x14ac:dyDescent="0.25">
      <c r="E532" s="58"/>
    </row>
    <row r="533" spans="5:5" x14ac:dyDescent="0.25">
      <c r="E533" s="58"/>
    </row>
    <row r="534" spans="5:5" x14ac:dyDescent="0.25">
      <c r="E534" s="58"/>
    </row>
    <row r="535" spans="5:5" x14ac:dyDescent="0.25">
      <c r="E535" s="58"/>
    </row>
    <row r="536" spans="5:5" x14ac:dyDescent="0.25">
      <c r="E536" s="58"/>
    </row>
    <row r="537" spans="5:5" x14ac:dyDescent="0.25">
      <c r="E537" s="58"/>
    </row>
    <row r="538" spans="5:5" x14ac:dyDescent="0.25">
      <c r="E538" s="58"/>
    </row>
    <row r="539" spans="5:5" x14ac:dyDescent="0.25">
      <c r="E539" s="58"/>
    </row>
    <row r="540" spans="5:5" x14ac:dyDescent="0.25">
      <c r="E540" s="58"/>
    </row>
    <row r="541" spans="5:5" x14ac:dyDescent="0.25">
      <c r="E541" s="58"/>
    </row>
    <row r="542" spans="5:5" x14ac:dyDescent="0.25">
      <c r="E542" s="58"/>
    </row>
    <row r="543" spans="5:5" x14ac:dyDescent="0.25">
      <c r="E543" s="58"/>
    </row>
    <row r="544" spans="5:5" x14ac:dyDescent="0.25">
      <c r="E544" s="58"/>
    </row>
    <row r="545" spans="5:5" x14ac:dyDescent="0.25">
      <c r="E545" s="58"/>
    </row>
    <row r="546" spans="5:5" x14ac:dyDescent="0.25">
      <c r="E546" s="58"/>
    </row>
    <row r="547" spans="5:5" x14ac:dyDescent="0.25">
      <c r="E547" s="58"/>
    </row>
    <row r="548" spans="5:5" x14ac:dyDescent="0.25">
      <c r="E548" s="58"/>
    </row>
    <row r="549" spans="5:5" x14ac:dyDescent="0.25">
      <c r="E549" s="58"/>
    </row>
    <row r="550" spans="5:5" x14ac:dyDescent="0.25">
      <c r="E550" s="58"/>
    </row>
    <row r="551" spans="5:5" x14ac:dyDescent="0.25">
      <c r="E551" s="58"/>
    </row>
    <row r="552" spans="5:5" x14ac:dyDescent="0.25">
      <c r="E552" s="58"/>
    </row>
    <row r="553" spans="5:5" x14ac:dyDescent="0.25">
      <c r="E553" s="58"/>
    </row>
    <row r="554" spans="5:5" x14ac:dyDescent="0.25">
      <c r="E554" s="58"/>
    </row>
    <row r="555" spans="5:5" x14ac:dyDescent="0.25">
      <c r="E555" s="58"/>
    </row>
    <row r="556" spans="5:5" x14ac:dyDescent="0.25">
      <c r="E556" s="58"/>
    </row>
    <row r="557" spans="5:5" x14ac:dyDescent="0.25">
      <c r="E557" s="58"/>
    </row>
    <row r="558" spans="5:5" x14ac:dyDescent="0.25">
      <c r="E558" s="58"/>
    </row>
    <row r="559" spans="5:5" x14ac:dyDescent="0.25">
      <c r="E559" s="58"/>
    </row>
    <row r="560" spans="5:5" x14ac:dyDescent="0.25">
      <c r="E560" s="58"/>
    </row>
    <row r="561" spans="5:5" x14ac:dyDescent="0.25">
      <c r="E561" s="58"/>
    </row>
    <row r="562" spans="5:5" x14ac:dyDescent="0.25">
      <c r="E562" s="58"/>
    </row>
    <row r="563" spans="5:5" x14ac:dyDescent="0.25">
      <c r="E563" s="58"/>
    </row>
    <row r="564" spans="5:5" x14ac:dyDescent="0.25">
      <c r="E564" s="58"/>
    </row>
    <row r="565" spans="5:5" x14ac:dyDescent="0.25">
      <c r="E565" s="58"/>
    </row>
    <row r="566" spans="5:5" x14ac:dyDescent="0.25">
      <c r="E566" s="58"/>
    </row>
    <row r="567" spans="5:5" x14ac:dyDescent="0.25">
      <c r="E567" s="58"/>
    </row>
    <row r="568" spans="5:5" x14ac:dyDescent="0.25">
      <c r="E568" s="58"/>
    </row>
    <row r="569" spans="5:5" x14ac:dyDescent="0.25">
      <c r="E569" s="58"/>
    </row>
    <row r="570" spans="5:5" x14ac:dyDescent="0.25">
      <c r="E570" s="58"/>
    </row>
    <row r="571" spans="5:5" x14ac:dyDescent="0.25">
      <c r="E571" s="58"/>
    </row>
    <row r="572" spans="5:5" x14ac:dyDescent="0.25">
      <c r="E572" s="58"/>
    </row>
    <row r="573" spans="5:5" x14ac:dyDescent="0.25">
      <c r="E573" s="58"/>
    </row>
    <row r="574" spans="5:5" x14ac:dyDescent="0.25">
      <c r="E574" s="58"/>
    </row>
    <row r="575" spans="5:5" x14ac:dyDescent="0.25">
      <c r="E575" s="58"/>
    </row>
    <row r="576" spans="5:5" x14ac:dyDescent="0.25">
      <c r="E576" s="58"/>
    </row>
    <row r="577" spans="5:5" x14ac:dyDescent="0.25">
      <c r="E577" s="58"/>
    </row>
    <row r="578" spans="5:5" x14ac:dyDescent="0.25">
      <c r="E578" s="58"/>
    </row>
    <row r="579" spans="5:5" x14ac:dyDescent="0.25">
      <c r="E579" s="58"/>
    </row>
    <row r="580" spans="5:5" x14ac:dyDescent="0.25">
      <c r="E580" s="58"/>
    </row>
    <row r="581" spans="5:5" x14ac:dyDescent="0.25">
      <c r="E581" s="58"/>
    </row>
    <row r="582" spans="5:5" x14ac:dyDescent="0.25">
      <c r="E582" s="58"/>
    </row>
    <row r="583" spans="5:5" x14ac:dyDescent="0.25">
      <c r="E583" s="58"/>
    </row>
    <row r="584" spans="5:5" x14ac:dyDescent="0.25">
      <c r="E584" s="58"/>
    </row>
    <row r="585" spans="5:5" x14ac:dyDescent="0.25">
      <c r="E585" s="58"/>
    </row>
    <row r="586" spans="5:5" x14ac:dyDescent="0.25">
      <c r="E586" s="58"/>
    </row>
    <row r="587" spans="5:5" x14ac:dyDescent="0.25">
      <c r="E587" s="58"/>
    </row>
    <row r="588" spans="5:5" x14ac:dyDescent="0.25">
      <c r="E588" s="58"/>
    </row>
    <row r="589" spans="5:5" x14ac:dyDescent="0.25">
      <c r="E589" s="58"/>
    </row>
    <row r="590" spans="5:5" x14ac:dyDescent="0.25">
      <c r="E590" s="58"/>
    </row>
    <row r="591" spans="5:5" x14ac:dyDescent="0.25">
      <c r="E591" s="58"/>
    </row>
    <row r="592" spans="5:5" x14ac:dyDescent="0.25">
      <c r="E592" s="58"/>
    </row>
    <row r="593" spans="5:5" x14ac:dyDescent="0.25">
      <c r="E593" s="58"/>
    </row>
    <row r="594" spans="5:5" x14ac:dyDescent="0.25">
      <c r="E594" s="58"/>
    </row>
    <row r="595" spans="5:5" x14ac:dyDescent="0.25">
      <c r="E595" s="58"/>
    </row>
    <row r="596" spans="5:5" x14ac:dyDescent="0.25">
      <c r="E596" s="58"/>
    </row>
    <row r="597" spans="5:5" x14ac:dyDescent="0.25">
      <c r="E597" s="58"/>
    </row>
    <row r="598" spans="5:5" x14ac:dyDescent="0.25">
      <c r="E598" s="58"/>
    </row>
    <row r="599" spans="5:5" x14ac:dyDescent="0.25">
      <c r="E599" s="58"/>
    </row>
    <row r="600" spans="5:5" x14ac:dyDescent="0.25">
      <c r="E600" s="58"/>
    </row>
    <row r="601" spans="5:5" x14ac:dyDescent="0.25">
      <c r="E601" s="58"/>
    </row>
    <row r="602" spans="5:5" x14ac:dyDescent="0.25">
      <c r="E602" s="58"/>
    </row>
    <row r="603" spans="5:5" x14ac:dyDescent="0.25">
      <c r="E603" s="58"/>
    </row>
    <row r="604" spans="5:5" x14ac:dyDescent="0.25">
      <c r="E604" s="58"/>
    </row>
    <row r="605" spans="5:5" x14ac:dyDescent="0.25">
      <c r="E605" s="58"/>
    </row>
    <row r="606" spans="5:5" x14ac:dyDescent="0.25">
      <c r="E606" s="58"/>
    </row>
    <row r="607" spans="5:5" x14ac:dyDescent="0.25">
      <c r="E607" s="58"/>
    </row>
    <row r="608" spans="5:5" x14ac:dyDescent="0.25">
      <c r="E608" s="58"/>
    </row>
    <row r="609" spans="5:5" x14ac:dyDescent="0.25">
      <c r="E609" s="58"/>
    </row>
    <row r="610" spans="5:5" x14ac:dyDescent="0.25">
      <c r="E610" s="58"/>
    </row>
    <row r="611" spans="5:5" x14ac:dyDescent="0.25">
      <c r="E611" s="58"/>
    </row>
    <row r="612" spans="5:5" x14ac:dyDescent="0.25">
      <c r="E612" s="58"/>
    </row>
    <row r="613" spans="5:5" x14ac:dyDescent="0.25">
      <c r="E613" s="58"/>
    </row>
    <row r="614" spans="5:5" x14ac:dyDescent="0.25">
      <c r="E614" s="58"/>
    </row>
    <row r="615" spans="5:5" x14ac:dyDescent="0.25">
      <c r="E615" s="58"/>
    </row>
    <row r="616" spans="5:5" x14ac:dyDescent="0.25">
      <c r="E616" s="58"/>
    </row>
    <row r="617" spans="5:5" x14ac:dyDescent="0.25">
      <c r="E617" s="58"/>
    </row>
    <row r="618" spans="5:5" x14ac:dyDescent="0.25">
      <c r="E618" s="58"/>
    </row>
    <row r="619" spans="5:5" x14ac:dyDescent="0.25">
      <c r="E619" s="58"/>
    </row>
    <row r="620" spans="5:5" x14ac:dyDescent="0.25">
      <c r="E620" s="58"/>
    </row>
    <row r="621" spans="5:5" x14ac:dyDescent="0.25">
      <c r="E621" s="58"/>
    </row>
    <row r="622" spans="5:5" x14ac:dyDescent="0.25">
      <c r="E622" s="58"/>
    </row>
    <row r="623" spans="5:5" x14ac:dyDescent="0.25">
      <c r="E623" s="58"/>
    </row>
    <row r="624" spans="5:5" x14ac:dyDescent="0.25">
      <c r="E624" s="58"/>
    </row>
    <row r="625" spans="5:5" x14ac:dyDescent="0.25">
      <c r="E625" s="58"/>
    </row>
    <row r="626" spans="5:5" x14ac:dyDescent="0.25">
      <c r="E626" s="58"/>
    </row>
    <row r="627" spans="5:5" x14ac:dyDescent="0.25">
      <c r="E627" s="58"/>
    </row>
    <row r="628" spans="5:5" x14ac:dyDescent="0.25">
      <c r="E628" s="58"/>
    </row>
    <row r="629" spans="5:5" x14ac:dyDescent="0.25">
      <c r="E629" s="58"/>
    </row>
    <row r="630" spans="5:5" x14ac:dyDescent="0.25">
      <c r="E630" s="58"/>
    </row>
    <row r="631" spans="5:5" x14ac:dyDescent="0.25">
      <c r="E631" s="58"/>
    </row>
    <row r="632" spans="5:5" x14ac:dyDescent="0.25">
      <c r="E632" s="58"/>
    </row>
    <row r="633" spans="5:5" x14ac:dyDescent="0.25">
      <c r="E633" s="58"/>
    </row>
    <row r="634" spans="5:5" x14ac:dyDescent="0.25">
      <c r="E634" s="58"/>
    </row>
    <row r="635" spans="5:5" x14ac:dyDescent="0.25">
      <c r="E635" s="58"/>
    </row>
    <row r="636" spans="5:5" x14ac:dyDescent="0.25">
      <c r="E636" s="58"/>
    </row>
    <row r="637" spans="5:5" x14ac:dyDescent="0.25">
      <c r="E637" s="58"/>
    </row>
    <row r="638" spans="5:5" x14ac:dyDescent="0.25">
      <c r="E638" s="58"/>
    </row>
    <row r="639" spans="5:5" x14ac:dyDescent="0.25">
      <c r="E639" s="58"/>
    </row>
    <row r="640" spans="5:5" x14ac:dyDescent="0.25">
      <c r="E640" s="58"/>
    </row>
    <row r="641" spans="5:5" x14ac:dyDescent="0.25">
      <c r="E641" s="58"/>
    </row>
    <row r="642" spans="5:5" x14ac:dyDescent="0.25">
      <c r="E642" s="58"/>
    </row>
    <row r="643" spans="5:5" x14ac:dyDescent="0.25">
      <c r="E643" s="58"/>
    </row>
    <row r="644" spans="5:5" x14ac:dyDescent="0.25">
      <c r="E644" s="58"/>
    </row>
    <row r="645" spans="5:5" x14ac:dyDescent="0.25">
      <c r="E645" s="58"/>
    </row>
    <row r="646" spans="5:5" x14ac:dyDescent="0.25">
      <c r="E646" s="58"/>
    </row>
    <row r="647" spans="5:5" x14ac:dyDescent="0.25">
      <c r="E647" s="58"/>
    </row>
    <row r="648" spans="5:5" x14ac:dyDescent="0.25">
      <c r="E648" s="58"/>
    </row>
    <row r="649" spans="5:5" x14ac:dyDescent="0.25">
      <c r="E649" s="58"/>
    </row>
    <row r="650" spans="5:5" x14ac:dyDescent="0.25">
      <c r="E650" s="58"/>
    </row>
    <row r="651" spans="5:5" x14ac:dyDescent="0.25">
      <c r="E651" s="58"/>
    </row>
    <row r="652" spans="5:5" x14ac:dyDescent="0.25">
      <c r="E652" s="58"/>
    </row>
    <row r="653" spans="5:5" x14ac:dyDescent="0.25">
      <c r="E653" s="58"/>
    </row>
    <row r="654" spans="5:5" x14ac:dyDescent="0.25">
      <c r="E654" s="58"/>
    </row>
    <row r="655" spans="5:5" x14ac:dyDescent="0.25">
      <c r="E655" s="58"/>
    </row>
    <row r="656" spans="5:5" x14ac:dyDescent="0.25">
      <c r="E656" s="58"/>
    </row>
    <row r="657" spans="5:5" x14ac:dyDescent="0.25">
      <c r="E657" s="58"/>
    </row>
    <row r="658" spans="5:5" x14ac:dyDescent="0.25">
      <c r="E658" s="58"/>
    </row>
    <row r="659" spans="5:5" x14ac:dyDescent="0.25">
      <c r="E659" s="58"/>
    </row>
    <row r="660" spans="5:5" x14ac:dyDescent="0.25">
      <c r="E660" s="58"/>
    </row>
    <row r="661" spans="5:5" x14ac:dyDescent="0.25">
      <c r="E661" s="58"/>
    </row>
    <row r="662" spans="5:5" x14ac:dyDescent="0.25">
      <c r="E662" s="58"/>
    </row>
    <row r="663" spans="5:5" x14ac:dyDescent="0.25">
      <c r="E663" s="58"/>
    </row>
    <row r="664" spans="5:5" x14ac:dyDescent="0.25">
      <c r="E664" s="58"/>
    </row>
    <row r="665" spans="5:5" x14ac:dyDescent="0.25">
      <c r="E665" s="58"/>
    </row>
    <row r="666" spans="5:5" x14ac:dyDescent="0.25">
      <c r="E666" s="58"/>
    </row>
    <row r="667" spans="5:5" x14ac:dyDescent="0.25">
      <c r="E667" s="58"/>
    </row>
    <row r="668" spans="5:5" x14ac:dyDescent="0.25">
      <c r="E668" s="58"/>
    </row>
    <row r="669" spans="5:5" x14ac:dyDescent="0.25">
      <c r="E669" s="58"/>
    </row>
    <row r="670" spans="5:5" x14ac:dyDescent="0.25">
      <c r="E670" s="58"/>
    </row>
    <row r="671" spans="5:5" x14ac:dyDescent="0.25">
      <c r="E671" s="58"/>
    </row>
    <row r="672" spans="5:5" x14ac:dyDescent="0.25">
      <c r="E672" s="58"/>
    </row>
    <row r="673" spans="5:5" x14ac:dyDescent="0.25">
      <c r="E673" s="58"/>
    </row>
    <row r="674" spans="5:5" x14ac:dyDescent="0.25">
      <c r="E674" s="58"/>
    </row>
    <row r="675" spans="5:5" x14ac:dyDescent="0.25">
      <c r="E675" s="58"/>
    </row>
    <row r="676" spans="5:5" x14ac:dyDescent="0.25">
      <c r="E676" s="58"/>
    </row>
    <row r="677" spans="5:5" x14ac:dyDescent="0.25">
      <c r="E677" s="58"/>
    </row>
    <row r="678" spans="5:5" x14ac:dyDescent="0.25">
      <c r="E678" s="58"/>
    </row>
    <row r="679" spans="5:5" x14ac:dyDescent="0.25">
      <c r="E679" s="58"/>
    </row>
    <row r="680" spans="5:5" x14ac:dyDescent="0.25">
      <c r="E680" s="58"/>
    </row>
    <row r="681" spans="5:5" x14ac:dyDescent="0.25">
      <c r="E681" s="58"/>
    </row>
    <row r="682" spans="5:5" x14ac:dyDescent="0.25">
      <c r="E682" s="58"/>
    </row>
    <row r="683" spans="5:5" x14ac:dyDescent="0.25">
      <c r="E683" s="58"/>
    </row>
    <row r="684" spans="5:5" x14ac:dyDescent="0.25">
      <c r="E684" s="58"/>
    </row>
    <row r="685" spans="5:5" x14ac:dyDescent="0.25">
      <c r="E685" s="58"/>
    </row>
    <row r="686" spans="5:5" x14ac:dyDescent="0.25">
      <c r="E686" s="58"/>
    </row>
    <row r="687" spans="5:5" x14ac:dyDescent="0.25">
      <c r="E687" s="58"/>
    </row>
    <row r="688" spans="5:5" x14ac:dyDescent="0.25">
      <c r="E688" s="58"/>
    </row>
    <row r="689" spans="5:5" x14ac:dyDescent="0.25">
      <c r="E689" s="58"/>
    </row>
    <row r="690" spans="5:5" x14ac:dyDescent="0.25">
      <c r="E690" s="58"/>
    </row>
    <row r="691" spans="5:5" x14ac:dyDescent="0.25">
      <c r="E691" s="58"/>
    </row>
    <row r="692" spans="5:5" x14ac:dyDescent="0.25">
      <c r="E692" s="58"/>
    </row>
    <row r="693" spans="5:5" x14ac:dyDescent="0.25">
      <c r="E693" s="58"/>
    </row>
    <row r="694" spans="5:5" x14ac:dyDescent="0.25">
      <c r="E694" s="58"/>
    </row>
    <row r="695" spans="5:5" x14ac:dyDescent="0.25">
      <c r="E695" s="58"/>
    </row>
    <row r="696" spans="5:5" x14ac:dyDescent="0.25">
      <c r="E696" s="58"/>
    </row>
    <row r="697" spans="5:5" x14ac:dyDescent="0.25">
      <c r="E697" s="58"/>
    </row>
    <row r="698" spans="5:5" x14ac:dyDescent="0.25">
      <c r="E698" s="58"/>
    </row>
    <row r="699" spans="5:5" x14ac:dyDescent="0.25">
      <c r="E699" s="58"/>
    </row>
    <row r="700" spans="5:5" x14ac:dyDescent="0.25">
      <c r="E700" s="58"/>
    </row>
    <row r="701" spans="5:5" x14ac:dyDescent="0.25">
      <c r="E701" s="58"/>
    </row>
    <row r="702" spans="5:5" x14ac:dyDescent="0.25">
      <c r="E702" s="58"/>
    </row>
    <row r="703" spans="5:5" x14ac:dyDescent="0.25">
      <c r="E703" s="58"/>
    </row>
    <row r="704" spans="5:5" x14ac:dyDescent="0.25">
      <c r="E704" s="58"/>
    </row>
    <row r="705" spans="5:5" x14ac:dyDescent="0.25">
      <c r="E705" s="58"/>
    </row>
    <row r="706" spans="5:5" x14ac:dyDescent="0.25">
      <c r="E706" s="58"/>
    </row>
    <row r="707" spans="5:5" x14ac:dyDescent="0.25">
      <c r="E707" s="58"/>
    </row>
    <row r="708" spans="5:5" x14ac:dyDescent="0.25">
      <c r="E708" s="58"/>
    </row>
    <row r="709" spans="5:5" x14ac:dyDescent="0.25">
      <c r="E709" s="58"/>
    </row>
    <row r="710" spans="5:5" x14ac:dyDescent="0.25">
      <c r="E710" s="58"/>
    </row>
    <row r="711" spans="5:5" x14ac:dyDescent="0.25">
      <c r="E711" s="58"/>
    </row>
    <row r="712" spans="5:5" x14ac:dyDescent="0.25">
      <c r="E712" s="58"/>
    </row>
    <row r="713" spans="5:5" x14ac:dyDescent="0.25">
      <c r="E713" s="58"/>
    </row>
    <row r="714" spans="5:5" x14ac:dyDescent="0.25">
      <c r="E714" s="58"/>
    </row>
    <row r="715" spans="5:5" x14ac:dyDescent="0.25">
      <c r="E715" s="58"/>
    </row>
    <row r="716" spans="5:5" x14ac:dyDescent="0.25">
      <c r="E716" s="58"/>
    </row>
    <row r="717" spans="5:5" x14ac:dyDescent="0.25">
      <c r="E717" s="58"/>
    </row>
    <row r="718" spans="5:5" x14ac:dyDescent="0.25">
      <c r="E718" s="58"/>
    </row>
    <row r="719" spans="5:5" x14ac:dyDescent="0.25">
      <c r="E719" s="58"/>
    </row>
    <row r="720" spans="5:5" x14ac:dyDescent="0.25">
      <c r="E720" s="58"/>
    </row>
    <row r="721" spans="5:5" x14ac:dyDescent="0.25">
      <c r="E721" s="58"/>
    </row>
    <row r="722" spans="5:5" x14ac:dyDescent="0.25">
      <c r="E722" s="58"/>
    </row>
    <row r="723" spans="5:5" x14ac:dyDescent="0.25">
      <c r="E723" s="58"/>
    </row>
    <row r="724" spans="5:5" x14ac:dyDescent="0.25">
      <c r="E724" s="58"/>
    </row>
    <row r="725" spans="5:5" x14ac:dyDescent="0.25">
      <c r="E725" s="58"/>
    </row>
    <row r="726" spans="5:5" x14ac:dyDescent="0.25">
      <c r="E726" s="58"/>
    </row>
    <row r="727" spans="5:5" x14ac:dyDescent="0.25">
      <c r="E727" s="58"/>
    </row>
    <row r="728" spans="5:5" x14ac:dyDescent="0.25">
      <c r="E728" s="58"/>
    </row>
    <row r="729" spans="5:5" x14ac:dyDescent="0.25">
      <c r="E729" s="58"/>
    </row>
    <row r="730" spans="5:5" x14ac:dyDescent="0.25">
      <c r="E730" s="58"/>
    </row>
    <row r="731" spans="5:5" x14ac:dyDescent="0.25">
      <c r="E731" s="58"/>
    </row>
    <row r="732" spans="5:5" x14ac:dyDescent="0.25">
      <c r="E732" s="58"/>
    </row>
    <row r="733" spans="5:5" x14ac:dyDescent="0.25">
      <c r="E733" s="58"/>
    </row>
    <row r="734" spans="5:5" x14ac:dyDescent="0.25">
      <c r="E734" s="58"/>
    </row>
    <row r="735" spans="5:5" x14ac:dyDescent="0.25">
      <c r="E735" s="58"/>
    </row>
    <row r="736" spans="5:5" x14ac:dyDescent="0.25">
      <c r="E736" s="58"/>
    </row>
    <row r="737" spans="5:5" x14ac:dyDescent="0.25">
      <c r="E737" s="58"/>
    </row>
    <row r="738" spans="5:5" x14ac:dyDescent="0.25">
      <c r="E738" s="58"/>
    </row>
    <row r="739" spans="5:5" x14ac:dyDescent="0.25">
      <c r="E739" s="58"/>
    </row>
    <row r="740" spans="5:5" x14ac:dyDescent="0.25">
      <c r="E740" s="58"/>
    </row>
    <row r="741" spans="5:5" x14ac:dyDescent="0.25">
      <c r="E741" s="58"/>
    </row>
    <row r="742" spans="5:5" x14ac:dyDescent="0.25">
      <c r="E742" s="58"/>
    </row>
    <row r="743" spans="5:5" x14ac:dyDescent="0.25">
      <c r="E743" s="58"/>
    </row>
    <row r="744" spans="5:5" x14ac:dyDescent="0.25">
      <c r="E744" s="58"/>
    </row>
    <row r="745" spans="5:5" x14ac:dyDescent="0.25">
      <c r="E745" s="58"/>
    </row>
    <row r="746" spans="5:5" x14ac:dyDescent="0.25">
      <c r="E746" s="58"/>
    </row>
    <row r="747" spans="5:5" x14ac:dyDescent="0.25">
      <c r="E747" s="58"/>
    </row>
    <row r="748" spans="5:5" x14ac:dyDescent="0.25">
      <c r="E748" s="58"/>
    </row>
    <row r="749" spans="5:5" x14ac:dyDescent="0.25">
      <c r="E749" s="58"/>
    </row>
    <row r="750" spans="5:5" x14ac:dyDescent="0.25">
      <c r="E750" s="58"/>
    </row>
    <row r="751" spans="5:5" x14ac:dyDescent="0.25">
      <c r="E751" s="58"/>
    </row>
    <row r="752" spans="5:5" x14ac:dyDescent="0.25">
      <c r="E752" s="58"/>
    </row>
    <row r="753" spans="5:5" x14ac:dyDescent="0.25">
      <c r="E753" s="58"/>
    </row>
    <row r="754" spans="5:5" x14ac:dyDescent="0.25">
      <c r="E754" s="58"/>
    </row>
    <row r="755" spans="5:5" x14ac:dyDescent="0.25">
      <c r="E755" s="58"/>
    </row>
    <row r="756" spans="5:5" x14ac:dyDescent="0.25">
      <c r="E756" s="58"/>
    </row>
    <row r="757" spans="5:5" x14ac:dyDescent="0.25">
      <c r="E757" s="58"/>
    </row>
    <row r="758" spans="5:5" x14ac:dyDescent="0.25">
      <c r="E758" s="58"/>
    </row>
    <row r="759" spans="5:5" x14ac:dyDescent="0.25">
      <c r="E759" s="58"/>
    </row>
    <row r="760" spans="5:5" x14ac:dyDescent="0.25">
      <c r="E760" s="58"/>
    </row>
    <row r="761" spans="5:5" x14ac:dyDescent="0.25">
      <c r="E761" s="58"/>
    </row>
    <row r="762" spans="5:5" x14ac:dyDescent="0.25">
      <c r="E762" s="58"/>
    </row>
    <row r="763" spans="5:5" x14ac:dyDescent="0.25">
      <c r="E763" s="58"/>
    </row>
    <row r="764" spans="5:5" x14ac:dyDescent="0.25">
      <c r="E764" s="58"/>
    </row>
    <row r="765" spans="5:5" x14ac:dyDescent="0.25">
      <c r="E765" s="58"/>
    </row>
    <row r="766" spans="5:5" x14ac:dyDescent="0.25">
      <c r="E766" s="58"/>
    </row>
    <row r="767" spans="5:5" x14ac:dyDescent="0.25">
      <c r="E767" s="58"/>
    </row>
    <row r="768" spans="5:5" x14ac:dyDescent="0.25">
      <c r="E768" s="58"/>
    </row>
    <row r="769" spans="5:5" x14ac:dyDescent="0.25">
      <c r="E769" s="58"/>
    </row>
    <row r="770" spans="5:5" x14ac:dyDescent="0.25">
      <c r="E770" s="58"/>
    </row>
    <row r="771" spans="5:5" x14ac:dyDescent="0.25">
      <c r="E771" s="58"/>
    </row>
    <row r="772" spans="5:5" x14ac:dyDescent="0.25">
      <c r="E772" s="58"/>
    </row>
    <row r="773" spans="5:5" x14ac:dyDescent="0.25">
      <c r="E773" s="58"/>
    </row>
    <row r="774" spans="5:5" x14ac:dyDescent="0.25">
      <c r="E774" s="58"/>
    </row>
    <row r="775" spans="5:5" x14ac:dyDescent="0.25">
      <c r="E775" s="58"/>
    </row>
    <row r="776" spans="5:5" x14ac:dyDescent="0.25">
      <c r="E776" s="58"/>
    </row>
    <row r="777" spans="5:5" x14ac:dyDescent="0.25">
      <c r="E777" s="58"/>
    </row>
    <row r="778" spans="5:5" x14ac:dyDescent="0.25">
      <c r="E778" s="58"/>
    </row>
    <row r="779" spans="5:5" x14ac:dyDescent="0.25">
      <c r="E779" s="58"/>
    </row>
    <row r="780" spans="5:5" x14ac:dyDescent="0.25">
      <c r="E780" s="58"/>
    </row>
    <row r="781" spans="5:5" x14ac:dyDescent="0.25">
      <c r="E781" s="58"/>
    </row>
    <row r="782" spans="5:5" x14ac:dyDescent="0.25">
      <c r="E782" s="58"/>
    </row>
    <row r="783" spans="5:5" x14ac:dyDescent="0.25">
      <c r="E783" s="58"/>
    </row>
    <row r="784" spans="5:5" x14ac:dyDescent="0.25">
      <c r="E784" s="58"/>
    </row>
    <row r="785" spans="5:5" x14ac:dyDescent="0.25">
      <c r="E785" s="58"/>
    </row>
    <row r="786" spans="5:5" x14ac:dyDescent="0.25">
      <c r="E786" s="58"/>
    </row>
    <row r="787" spans="5:5" x14ac:dyDescent="0.25">
      <c r="E787" s="58"/>
    </row>
    <row r="788" spans="5:5" x14ac:dyDescent="0.25">
      <c r="E788" s="58"/>
    </row>
    <row r="789" spans="5:5" x14ac:dyDescent="0.25">
      <c r="E789" s="58"/>
    </row>
    <row r="790" spans="5:5" x14ac:dyDescent="0.25">
      <c r="E790" s="58"/>
    </row>
    <row r="791" spans="5:5" x14ac:dyDescent="0.25">
      <c r="E791" s="58"/>
    </row>
    <row r="792" spans="5:5" x14ac:dyDescent="0.25">
      <c r="E792" s="58"/>
    </row>
    <row r="793" spans="5:5" x14ac:dyDescent="0.25">
      <c r="E793" s="58"/>
    </row>
    <row r="794" spans="5:5" x14ac:dyDescent="0.25">
      <c r="E794" s="58"/>
    </row>
    <row r="795" spans="5:5" x14ac:dyDescent="0.25">
      <c r="E795" s="58"/>
    </row>
    <row r="796" spans="5:5" x14ac:dyDescent="0.25">
      <c r="E796" s="58"/>
    </row>
    <row r="797" spans="5:5" x14ac:dyDescent="0.25">
      <c r="E797" s="58"/>
    </row>
    <row r="798" spans="5:5" x14ac:dyDescent="0.25">
      <c r="E798" s="58"/>
    </row>
    <row r="799" spans="5:5" x14ac:dyDescent="0.25">
      <c r="E799" s="58"/>
    </row>
    <row r="800" spans="5:5" x14ac:dyDescent="0.25">
      <c r="E800" s="58"/>
    </row>
    <row r="801" spans="5:5" x14ac:dyDescent="0.25">
      <c r="E801" s="58"/>
    </row>
    <row r="802" spans="5:5" x14ac:dyDescent="0.25">
      <c r="E802" s="58"/>
    </row>
    <row r="803" spans="5:5" x14ac:dyDescent="0.25">
      <c r="E803" s="58"/>
    </row>
    <row r="804" spans="5:5" x14ac:dyDescent="0.25">
      <c r="E804" s="58"/>
    </row>
    <row r="805" spans="5:5" x14ac:dyDescent="0.25">
      <c r="E805" s="58"/>
    </row>
    <row r="806" spans="5:5" x14ac:dyDescent="0.25">
      <c r="E806" s="58"/>
    </row>
    <row r="807" spans="5:5" x14ac:dyDescent="0.25">
      <c r="E807" s="58"/>
    </row>
    <row r="808" spans="5:5" x14ac:dyDescent="0.25">
      <c r="E808" s="58"/>
    </row>
    <row r="809" spans="5:5" x14ac:dyDescent="0.25">
      <c r="E809" s="58"/>
    </row>
    <row r="810" spans="5:5" x14ac:dyDescent="0.25">
      <c r="E810" s="58"/>
    </row>
    <row r="811" spans="5:5" x14ac:dyDescent="0.25">
      <c r="E811" s="58"/>
    </row>
    <row r="812" spans="5:5" x14ac:dyDescent="0.25">
      <c r="E812" s="58"/>
    </row>
    <row r="813" spans="5:5" x14ac:dyDescent="0.25">
      <c r="E813" s="58"/>
    </row>
    <row r="814" spans="5:5" x14ac:dyDescent="0.25">
      <c r="E814" s="58"/>
    </row>
    <row r="815" spans="5:5" x14ac:dyDescent="0.25">
      <c r="E815" s="58"/>
    </row>
    <row r="816" spans="5:5" x14ac:dyDescent="0.25">
      <c r="E816" s="58"/>
    </row>
    <row r="817" spans="5:5" x14ac:dyDescent="0.25">
      <c r="E817" s="58"/>
    </row>
    <row r="818" spans="5:5" x14ac:dyDescent="0.25">
      <c r="E818" s="58"/>
    </row>
    <row r="819" spans="5:5" x14ac:dyDescent="0.25">
      <c r="E819" s="58"/>
    </row>
    <row r="820" spans="5:5" x14ac:dyDescent="0.25">
      <c r="E820" s="58"/>
    </row>
    <row r="821" spans="5:5" x14ac:dyDescent="0.25">
      <c r="E821" s="58"/>
    </row>
    <row r="822" spans="5:5" x14ac:dyDescent="0.25">
      <c r="E822" s="58"/>
    </row>
    <row r="823" spans="5:5" x14ac:dyDescent="0.25">
      <c r="E823" s="58"/>
    </row>
    <row r="824" spans="5:5" x14ac:dyDescent="0.25">
      <c r="E824" s="58"/>
    </row>
    <row r="825" spans="5:5" x14ac:dyDescent="0.25">
      <c r="E825" s="58"/>
    </row>
    <row r="826" spans="5:5" x14ac:dyDescent="0.25">
      <c r="E826" s="58"/>
    </row>
    <row r="827" spans="5:5" x14ac:dyDescent="0.25">
      <c r="E827" s="58"/>
    </row>
    <row r="828" spans="5:5" x14ac:dyDescent="0.25">
      <c r="E828" s="58"/>
    </row>
    <row r="829" spans="5:5" x14ac:dyDescent="0.25">
      <c r="E829" s="58"/>
    </row>
    <row r="830" spans="5:5" x14ac:dyDescent="0.25">
      <c r="E830" s="58"/>
    </row>
    <row r="831" spans="5:5" x14ac:dyDescent="0.25">
      <c r="E831" s="58"/>
    </row>
    <row r="832" spans="5:5" x14ac:dyDescent="0.25">
      <c r="E832" s="58"/>
    </row>
    <row r="833" spans="5:5" x14ac:dyDescent="0.25">
      <c r="E833" s="58"/>
    </row>
    <row r="834" spans="5:5" x14ac:dyDescent="0.25">
      <c r="E834" s="58"/>
    </row>
    <row r="835" spans="5:5" x14ac:dyDescent="0.25">
      <c r="E835" s="58"/>
    </row>
    <row r="836" spans="5:5" x14ac:dyDescent="0.25">
      <c r="E836" s="58"/>
    </row>
    <row r="837" spans="5:5" x14ac:dyDescent="0.25">
      <c r="E837" s="58"/>
    </row>
    <row r="838" spans="5:5" x14ac:dyDescent="0.25">
      <c r="E838" s="58"/>
    </row>
    <row r="839" spans="5:5" x14ac:dyDescent="0.25">
      <c r="E839" s="58"/>
    </row>
    <row r="840" spans="5:5" x14ac:dyDescent="0.25">
      <c r="E840" s="58"/>
    </row>
    <row r="841" spans="5:5" x14ac:dyDescent="0.25">
      <c r="E841" s="58"/>
    </row>
    <row r="842" spans="5:5" x14ac:dyDescent="0.25">
      <c r="E842" s="58"/>
    </row>
    <row r="843" spans="5:5" x14ac:dyDescent="0.25">
      <c r="E843" s="58"/>
    </row>
    <row r="844" spans="5:5" x14ac:dyDescent="0.25">
      <c r="E844" s="58"/>
    </row>
    <row r="845" spans="5:5" x14ac:dyDescent="0.25">
      <c r="E845" s="58"/>
    </row>
    <row r="846" spans="5:5" x14ac:dyDescent="0.25">
      <c r="E846" s="58"/>
    </row>
    <row r="847" spans="5:5" x14ac:dyDescent="0.25">
      <c r="E847" s="58"/>
    </row>
    <row r="848" spans="5:5" x14ac:dyDescent="0.25">
      <c r="E848" s="58"/>
    </row>
    <row r="849" spans="5:5" x14ac:dyDescent="0.25">
      <c r="E849" s="58"/>
    </row>
    <row r="850" spans="5:5" x14ac:dyDescent="0.25">
      <c r="E850" s="58"/>
    </row>
    <row r="851" spans="5:5" x14ac:dyDescent="0.25">
      <c r="E851" s="58"/>
    </row>
    <row r="852" spans="5:5" x14ac:dyDescent="0.25">
      <c r="E852" s="58"/>
    </row>
    <row r="853" spans="5:5" x14ac:dyDescent="0.25">
      <c r="E853" s="58"/>
    </row>
    <row r="854" spans="5:5" x14ac:dyDescent="0.25">
      <c r="E854" s="58"/>
    </row>
    <row r="855" spans="5:5" x14ac:dyDescent="0.25">
      <c r="E855" s="58"/>
    </row>
    <row r="856" spans="5:5" x14ac:dyDescent="0.25">
      <c r="E856" s="58"/>
    </row>
    <row r="857" spans="5:5" x14ac:dyDescent="0.25">
      <c r="E857" s="58"/>
    </row>
    <row r="858" spans="5:5" x14ac:dyDescent="0.25">
      <c r="E858" s="58"/>
    </row>
    <row r="859" spans="5:5" x14ac:dyDescent="0.25">
      <c r="E859" s="58"/>
    </row>
    <row r="860" spans="5:5" x14ac:dyDescent="0.25">
      <c r="E860" s="58"/>
    </row>
    <row r="861" spans="5:5" x14ac:dyDescent="0.25">
      <c r="E861" s="58"/>
    </row>
    <row r="862" spans="5:5" x14ac:dyDescent="0.25">
      <c r="E862" s="58"/>
    </row>
    <row r="863" spans="5:5" x14ac:dyDescent="0.25">
      <c r="E863" s="58"/>
    </row>
    <row r="864" spans="5:5" x14ac:dyDescent="0.25">
      <c r="E864" s="58"/>
    </row>
    <row r="865" spans="5:5" x14ac:dyDescent="0.25">
      <c r="E865" s="58"/>
    </row>
    <row r="866" spans="5:5" x14ac:dyDescent="0.25">
      <c r="E866" s="58"/>
    </row>
    <row r="867" spans="5:5" x14ac:dyDescent="0.25">
      <c r="E867" s="58"/>
    </row>
    <row r="868" spans="5:5" x14ac:dyDescent="0.25">
      <c r="E868" s="58"/>
    </row>
    <row r="869" spans="5:5" x14ac:dyDescent="0.25">
      <c r="E869" s="58"/>
    </row>
    <row r="870" spans="5:5" x14ac:dyDescent="0.25">
      <c r="E870" s="58"/>
    </row>
    <row r="871" spans="5:5" x14ac:dyDescent="0.25">
      <c r="E871" s="58"/>
    </row>
    <row r="872" spans="5:5" x14ac:dyDescent="0.25">
      <c r="E872" s="58"/>
    </row>
    <row r="873" spans="5:5" x14ac:dyDescent="0.25">
      <c r="E873" s="58"/>
    </row>
    <row r="874" spans="5:5" x14ac:dyDescent="0.25">
      <c r="E874" s="58"/>
    </row>
    <row r="875" spans="5:5" x14ac:dyDescent="0.25">
      <c r="E875" s="58"/>
    </row>
    <row r="876" spans="5:5" x14ac:dyDescent="0.25">
      <c r="E876" s="58"/>
    </row>
    <row r="877" spans="5:5" x14ac:dyDescent="0.25">
      <c r="E877" s="58"/>
    </row>
    <row r="878" spans="5:5" x14ac:dyDescent="0.25">
      <c r="E878" s="58"/>
    </row>
    <row r="879" spans="5:5" x14ac:dyDescent="0.25">
      <c r="E879" s="58"/>
    </row>
    <row r="880" spans="5:5" x14ac:dyDescent="0.25">
      <c r="E880" s="58"/>
    </row>
    <row r="881" spans="5:5" x14ac:dyDescent="0.25">
      <c r="E881" s="58"/>
    </row>
    <row r="882" spans="5:5" x14ac:dyDescent="0.25">
      <c r="E882" s="58"/>
    </row>
    <row r="883" spans="5:5" x14ac:dyDescent="0.25">
      <c r="E883" s="58"/>
    </row>
    <row r="884" spans="5:5" x14ac:dyDescent="0.25">
      <c r="E884" s="58"/>
    </row>
    <row r="885" spans="5:5" x14ac:dyDescent="0.25">
      <c r="E885" s="58"/>
    </row>
    <row r="886" spans="5:5" x14ac:dyDescent="0.25">
      <c r="E886" s="58"/>
    </row>
    <row r="887" spans="5:5" x14ac:dyDescent="0.25">
      <c r="E887" s="58"/>
    </row>
    <row r="888" spans="5:5" x14ac:dyDescent="0.25">
      <c r="E888" s="58"/>
    </row>
    <row r="889" spans="5:5" x14ac:dyDescent="0.25">
      <c r="E889" s="58"/>
    </row>
    <row r="890" spans="5:5" x14ac:dyDescent="0.25">
      <c r="E890" s="58"/>
    </row>
    <row r="891" spans="5:5" x14ac:dyDescent="0.25">
      <c r="E891" s="58"/>
    </row>
    <row r="892" spans="5:5" x14ac:dyDescent="0.25">
      <c r="E892" s="58"/>
    </row>
    <row r="893" spans="5:5" x14ac:dyDescent="0.25">
      <c r="E893" s="58"/>
    </row>
    <row r="894" spans="5:5" x14ac:dyDescent="0.25">
      <c r="E894" s="58"/>
    </row>
    <row r="895" spans="5:5" x14ac:dyDescent="0.25">
      <c r="E895" s="58"/>
    </row>
    <row r="896" spans="5:5" x14ac:dyDescent="0.25">
      <c r="E896" s="58"/>
    </row>
    <row r="897" spans="5:5" x14ac:dyDescent="0.25">
      <c r="E897" s="58"/>
    </row>
    <row r="898" spans="5:5" x14ac:dyDescent="0.25">
      <c r="E898" s="58"/>
    </row>
    <row r="899" spans="5:5" x14ac:dyDescent="0.25">
      <c r="E899" s="58"/>
    </row>
    <row r="900" spans="5:5" x14ac:dyDescent="0.25">
      <c r="E900" s="58"/>
    </row>
    <row r="901" spans="5:5" x14ac:dyDescent="0.25">
      <c r="E901" s="58"/>
    </row>
    <row r="902" spans="5:5" x14ac:dyDescent="0.25">
      <c r="E902" s="58"/>
    </row>
    <row r="903" spans="5:5" x14ac:dyDescent="0.25">
      <c r="E903" s="58"/>
    </row>
    <row r="904" spans="5:5" x14ac:dyDescent="0.25">
      <c r="E904" s="58"/>
    </row>
    <row r="905" spans="5:5" x14ac:dyDescent="0.25">
      <c r="E905" s="58"/>
    </row>
    <row r="906" spans="5:5" x14ac:dyDescent="0.25">
      <c r="E906" s="58"/>
    </row>
    <row r="907" spans="5:5" x14ac:dyDescent="0.25">
      <c r="E907" s="58"/>
    </row>
    <row r="908" spans="5:5" x14ac:dyDescent="0.25">
      <c r="E908" s="58"/>
    </row>
    <row r="909" spans="5:5" x14ac:dyDescent="0.25">
      <c r="E909" s="58"/>
    </row>
    <row r="910" spans="5:5" x14ac:dyDescent="0.25">
      <c r="E910" s="58"/>
    </row>
    <row r="911" spans="5:5" x14ac:dyDescent="0.25">
      <c r="E911" s="58"/>
    </row>
    <row r="912" spans="5:5" x14ac:dyDescent="0.25">
      <c r="E912" s="58"/>
    </row>
    <row r="913" spans="5:5" x14ac:dyDescent="0.25">
      <c r="E913" s="58"/>
    </row>
    <row r="914" spans="5:5" x14ac:dyDescent="0.25">
      <c r="E914" s="58"/>
    </row>
    <row r="915" spans="5:5" x14ac:dyDescent="0.25">
      <c r="E915" s="58"/>
    </row>
    <row r="916" spans="5:5" x14ac:dyDescent="0.25">
      <c r="E916" s="58"/>
    </row>
    <row r="917" spans="5:5" x14ac:dyDescent="0.25">
      <c r="E917" s="58"/>
    </row>
    <row r="918" spans="5:5" x14ac:dyDescent="0.25">
      <c r="E918" s="58"/>
    </row>
    <row r="919" spans="5:5" x14ac:dyDescent="0.25">
      <c r="E919" s="58"/>
    </row>
    <row r="920" spans="5:5" x14ac:dyDescent="0.25">
      <c r="E920" s="58"/>
    </row>
    <row r="921" spans="5:5" x14ac:dyDescent="0.25">
      <c r="E921" s="58"/>
    </row>
    <row r="922" spans="5:5" x14ac:dyDescent="0.25">
      <c r="E922" s="58"/>
    </row>
    <row r="923" spans="5:5" x14ac:dyDescent="0.25">
      <c r="E923" s="58"/>
    </row>
    <row r="924" spans="5:5" x14ac:dyDescent="0.25">
      <c r="E924" s="58"/>
    </row>
    <row r="925" spans="5:5" x14ac:dyDescent="0.25">
      <c r="E925" s="58"/>
    </row>
    <row r="926" spans="5:5" x14ac:dyDescent="0.25">
      <c r="E926" s="58"/>
    </row>
    <row r="927" spans="5:5" x14ac:dyDescent="0.25">
      <c r="E927" s="58"/>
    </row>
    <row r="928" spans="5:5" x14ac:dyDescent="0.25">
      <c r="E928" s="58"/>
    </row>
    <row r="929" spans="5:5" x14ac:dyDescent="0.25">
      <c r="E929" s="58"/>
    </row>
    <row r="930" spans="5:5" x14ac:dyDescent="0.25">
      <c r="E930" s="58"/>
    </row>
    <row r="931" spans="5:5" x14ac:dyDescent="0.25">
      <c r="E931" s="58"/>
    </row>
    <row r="932" spans="5:5" x14ac:dyDescent="0.25">
      <c r="E932" s="58"/>
    </row>
    <row r="933" spans="5:5" x14ac:dyDescent="0.25">
      <c r="E933" s="58"/>
    </row>
    <row r="934" spans="5:5" x14ac:dyDescent="0.25">
      <c r="E934" s="58"/>
    </row>
    <row r="935" spans="5:5" x14ac:dyDescent="0.25">
      <c r="E935" s="58"/>
    </row>
    <row r="936" spans="5:5" x14ac:dyDescent="0.25">
      <c r="E936" s="58"/>
    </row>
    <row r="937" spans="5:5" x14ac:dyDescent="0.25">
      <c r="E937" s="58"/>
    </row>
    <row r="938" spans="5:5" x14ac:dyDescent="0.25">
      <c r="E938" s="58"/>
    </row>
    <row r="939" spans="5:5" x14ac:dyDescent="0.25">
      <c r="E939" s="58"/>
    </row>
    <row r="940" spans="5:5" x14ac:dyDescent="0.25">
      <c r="E940" s="58"/>
    </row>
    <row r="941" spans="5:5" x14ac:dyDescent="0.25">
      <c r="E941" s="58"/>
    </row>
    <row r="942" spans="5:5" x14ac:dyDescent="0.25">
      <c r="E942" s="58"/>
    </row>
    <row r="943" spans="5:5" x14ac:dyDescent="0.25">
      <c r="E943" s="58"/>
    </row>
    <row r="944" spans="5:5" x14ac:dyDescent="0.25">
      <c r="E944" s="58"/>
    </row>
    <row r="945" spans="5:5" x14ac:dyDescent="0.25">
      <c r="E945" s="58"/>
    </row>
    <row r="946" spans="5:5" x14ac:dyDescent="0.25">
      <c r="E946" s="58"/>
    </row>
    <row r="947" spans="5:5" x14ac:dyDescent="0.25">
      <c r="E947" s="58"/>
    </row>
    <row r="948" spans="5:5" x14ac:dyDescent="0.25">
      <c r="E948" s="58"/>
    </row>
    <row r="949" spans="5:5" x14ac:dyDescent="0.25">
      <c r="E949" s="58"/>
    </row>
    <row r="950" spans="5:5" x14ac:dyDescent="0.25">
      <c r="E950" s="58"/>
    </row>
    <row r="951" spans="5:5" x14ac:dyDescent="0.25">
      <c r="E951" s="58"/>
    </row>
    <row r="952" spans="5:5" x14ac:dyDescent="0.25">
      <c r="E952" s="58"/>
    </row>
    <row r="953" spans="5:5" x14ac:dyDescent="0.25">
      <c r="E953" s="58"/>
    </row>
    <row r="954" spans="5:5" x14ac:dyDescent="0.25">
      <c r="E954" s="58"/>
    </row>
    <row r="955" spans="5:5" x14ac:dyDescent="0.25">
      <c r="E955" s="58"/>
    </row>
    <row r="956" spans="5:5" x14ac:dyDescent="0.25">
      <c r="E956" s="58"/>
    </row>
    <row r="957" spans="5:5" x14ac:dyDescent="0.25">
      <c r="E957" s="58"/>
    </row>
    <row r="958" spans="5:5" x14ac:dyDescent="0.25">
      <c r="E958" s="58"/>
    </row>
    <row r="959" spans="5:5" x14ac:dyDescent="0.25">
      <c r="E959" s="58"/>
    </row>
    <row r="960" spans="5:5" x14ac:dyDescent="0.25">
      <c r="E960" s="58"/>
    </row>
    <row r="961" spans="5:5" x14ac:dyDescent="0.25">
      <c r="E961" s="58"/>
    </row>
    <row r="962" spans="5:5" x14ac:dyDescent="0.25">
      <c r="E962" s="58"/>
    </row>
    <row r="963" spans="5:5" x14ac:dyDescent="0.25">
      <c r="E963" s="58"/>
    </row>
    <row r="964" spans="5:5" x14ac:dyDescent="0.25">
      <c r="E964" s="58"/>
    </row>
    <row r="965" spans="5:5" x14ac:dyDescent="0.25">
      <c r="E965" s="58"/>
    </row>
    <row r="966" spans="5:5" x14ac:dyDescent="0.25">
      <c r="E966" s="58"/>
    </row>
    <row r="967" spans="5:5" x14ac:dyDescent="0.25">
      <c r="E967" s="58"/>
    </row>
    <row r="968" spans="5:5" x14ac:dyDescent="0.25">
      <c r="E968" s="58"/>
    </row>
    <row r="969" spans="5:5" x14ac:dyDescent="0.25">
      <c r="E969" s="58"/>
    </row>
    <row r="970" spans="5:5" x14ac:dyDescent="0.25">
      <c r="E970" s="58"/>
    </row>
    <row r="971" spans="5:5" x14ac:dyDescent="0.25">
      <c r="E971" s="58"/>
    </row>
    <row r="972" spans="5:5" x14ac:dyDescent="0.25">
      <c r="E972" s="58"/>
    </row>
    <row r="973" spans="5:5" x14ac:dyDescent="0.25">
      <c r="E973" s="58"/>
    </row>
    <row r="974" spans="5:5" x14ac:dyDescent="0.25">
      <c r="E974" s="58"/>
    </row>
    <row r="975" spans="5:5" x14ac:dyDescent="0.25">
      <c r="E975" s="58"/>
    </row>
    <row r="976" spans="5:5" x14ac:dyDescent="0.25">
      <c r="E976" s="58"/>
    </row>
    <row r="977" spans="5:5" x14ac:dyDescent="0.25">
      <c r="E977" s="58"/>
    </row>
    <row r="978" spans="5:5" x14ac:dyDescent="0.25">
      <c r="E978" s="58"/>
    </row>
    <row r="979" spans="5:5" x14ac:dyDescent="0.25">
      <c r="E979" s="58"/>
    </row>
    <row r="980" spans="5:5" x14ac:dyDescent="0.25">
      <c r="E980" s="58"/>
    </row>
    <row r="981" spans="5:5" x14ac:dyDescent="0.25">
      <c r="E981" s="58"/>
    </row>
    <row r="982" spans="5:5" x14ac:dyDescent="0.25">
      <c r="E982" s="58"/>
    </row>
    <row r="983" spans="5:5" x14ac:dyDescent="0.25">
      <c r="E983" s="58"/>
    </row>
    <row r="984" spans="5:5" x14ac:dyDescent="0.25">
      <c r="E984" s="58"/>
    </row>
    <row r="985" spans="5:5" x14ac:dyDescent="0.25">
      <c r="E985" s="58"/>
    </row>
    <row r="986" spans="5:5" x14ac:dyDescent="0.25">
      <c r="E986" s="58"/>
    </row>
    <row r="987" spans="5:5" x14ac:dyDescent="0.25">
      <c r="E987" s="58"/>
    </row>
    <row r="988" spans="5:5" x14ac:dyDescent="0.25">
      <c r="E988" s="58"/>
    </row>
    <row r="989" spans="5:5" x14ac:dyDescent="0.25">
      <c r="E989" s="58"/>
    </row>
    <row r="990" spans="5:5" x14ac:dyDescent="0.25">
      <c r="E990" s="58"/>
    </row>
    <row r="991" spans="5:5" x14ac:dyDescent="0.25">
      <c r="E991" s="58"/>
    </row>
    <row r="992" spans="5:5" x14ac:dyDescent="0.25">
      <c r="E992" s="58"/>
    </row>
    <row r="993" spans="5:5" x14ac:dyDescent="0.25">
      <c r="E993" s="58"/>
    </row>
    <row r="994" spans="5:5" x14ac:dyDescent="0.25">
      <c r="E994" s="58"/>
    </row>
    <row r="995" spans="5:5" x14ac:dyDescent="0.25">
      <c r="E995" s="58"/>
    </row>
    <row r="996" spans="5:5" x14ac:dyDescent="0.25">
      <c r="E996" s="58"/>
    </row>
    <row r="997" spans="5:5" x14ac:dyDescent="0.25">
      <c r="E997" s="58"/>
    </row>
    <row r="998" spans="5:5" x14ac:dyDescent="0.25">
      <c r="E998" s="58"/>
    </row>
    <row r="999" spans="5:5" x14ac:dyDescent="0.25">
      <c r="E999" s="58"/>
    </row>
    <row r="1000" spans="5:5" x14ac:dyDescent="0.25">
      <c r="E1000" s="58"/>
    </row>
    <row r="1001" spans="5:5" x14ac:dyDescent="0.25">
      <c r="E1001" s="58"/>
    </row>
    <row r="1002" spans="5:5" x14ac:dyDescent="0.25">
      <c r="E1002" s="58"/>
    </row>
    <row r="1003" spans="5:5" x14ac:dyDescent="0.25">
      <c r="E1003" s="58"/>
    </row>
    <row r="1004" spans="5:5" x14ac:dyDescent="0.25">
      <c r="E1004" s="58"/>
    </row>
    <row r="1005" spans="5:5" x14ac:dyDescent="0.25">
      <c r="E1005" s="58"/>
    </row>
    <row r="1006" spans="5:5" x14ac:dyDescent="0.25">
      <c r="E1006" s="58"/>
    </row>
    <row r="1007" spans="5:5" x14ac:dyDescent="0.25">
      <c r="E1007" s="58"/>
    </row>
    <row r="1008" spans="5:5" x14ac:dyDescent="0.25">
      <c r="E1008" s="58"/>
    </row>
    <row r="1009" spans="5:5" x14ac:dyDescent="0.25">
      <c r="E1009" s="58"/>
    </row>
    <row r="1010" spans="5:5" x14ac:dyDescent="0.25">
      <c r="E1010" s="58"/>
    </row>
    <row r="1011" spans="5:5" x14ac:dyDescent="0.25">
      <c r="E1011" s="58"/>
    </row>
    <row r="1012" spans="5:5" x14ac:dyDescent="0.25">
      <c r="E1012" s="58"/>
    </row>
    <row r="1013" spans="5:5" x14ac:dyDescent="0.25">
      <c r="E1013" s="58"/>
    </row>
    <row r="1014" spans="5:5" x14ac:dyDescent="0.25">
      <c r="E1014" s="58"/>
    </row>
    <row r="1015" spans="5:5" x14ac:dyDescent="0.25">
      <c r="E1015" s="58"/>
    </row>
    <row r="1016" spans="5:5" x14ac:dyDescent="0.25">
      <c r="E1016" s="58"/>
    </row>
    <row r="1017" spans="5:5" x14ac:dyDescent="0.25">
      <c r="E1017" s="58"/>
    </row>
    <row r="1018" spans="5:5" x14ac:dyDescent="0.25">
      <c r="E1018" s="58"/>
    </row>
    <row r="1019" spans="5:5" x14ac:dyDescent="0.25">
      <c r="E1019" s="58"/>
    </row>
    <row r="1020" spans="5:5" x14ac:dyDescent="0.25">
      <c r="E1020" s="58"/>
    </row>
    <row r="1021" spans="5:5" x14ac:dyDescent="0.25">
      <c r="E1021" s="58"/>
    </row>
    <row r="1022" spans="5:5" x14ac:dyDescent="0.25">
      <c r="E1022" s="58"/>
    </row>
    <row r="1023" spans="5:5" x14ac:dyDescent="0.25">
      <c r="E1023" s="58"/>
    </row>
    <row r="1024" spans="5:5" x14ac:dyDescent="0.25">
      <c r="E1024" s="58"/>
    </row>
    <row r="1025" spans="5:5" x14ac:dyDescent="0.25">
      <c r="E1025" s="58"/>
    </row>
    <row r="1026" spans="5:5" x14ac:dyDescent="0.25">
      <c r="E1026" s="58"/>
    </row>
    <row r="1027" spans="5:5" x14ac:dyDescent="0.25">
      <c r="E1027" s="58"/>
    </row>
    <row r="1028" spans="5:5" x14ac:dyDescent="0.25">
      <c r="E1028" s="58"/>
    </row>
    <row r="1029" spans="5:5" x14ac:dyDescent="0.25">
      <c r="E1029" s="58"/>
    </row>
    <row r="1030" spans="5:5" x14ac:dyDescent="0.25">
      <c r="E1030" s="58"/>
    </row>
    <row r="1031" spans="5:5" x14ac:dyDescent="0.25">
      <c r="E1031" s="58"/>
    </row>
    <row r="1032" spans="5:5" x14ac:dyDescent="0.25">
      <c r="E1032" s="58"/>
    </row>
    <row r="1033" spans="5:5" x14ac:dyDescent="0.25">
      <c r="E1033" s="58"/>
    </row>
    <row r="1034" spans="5:5" x14ac:dyDescent="0.25">
      <c r="E1034" s="58"/>
    </row>
    <row r="1035" spans="5:5" x14ac:dyDescent="0.25">
      <c r="E1035" s="58"/>
    </row>
    <row r="1036" spans="5:5" x14ac:dyDescent="0.25">
      <c r="E1036" s="58"/>
    </row>
    <row r="1037" spans="5:5" x14ac:dyDescent="0.25">
      <c r="E1037" s="58"/>
    </row>
    <row r="1038" spans="5:5" x14ac:dyDescent="0.25">
      <c r="E1038" s="58"/>
    </row>
    <row r="1039" spans="5:5" x14ac:dyDescent="0.25">
      <c r="E1039" s="58"/>
    </row>
    <row r="1040" spans="5:5" x14ac:dyDescent="0.25">
      <c r="E1040" s="58"/>
    </row>
    <row r="1041" spans="5:5" x14ac:dyDescent="0.25">
      <c r="E1041" s="58"/>
    </row>
    <row r="1042" spans="5:5" x14ac:dyDescent="0.25">
      <c r="E1042" s="58"/>
    </row>
    <row r="1043" spans="5:5" x14ac:dyDescent="0.25">
      <c r="E1043" s="58"/>
    </row>
    <row r="1044" spans="5:5" x14ac:dyDescent="0.25">
      <c r="E1044" s="58"/>
    </row>
    <row r="1045" spans="5:5" x14ac:dyDescent="0.25">
      <c r="E1045" s="58"/>
    </row>
    <row r="1046" spans="5:5" x14ac:dyDescent="0.25">
      <c r="E1046" s="58"/>
    </row>
    <row r="1047" spans="5:5" x14ac:dyDescent="0.25">
      <c r="E1047" s="58"/>
    </row>
    <row r="1048" spans="5:5" x14ac:dyDescent="0.25">
      <c r="E1048" s="58"/>
    </row>
    <row r="1049" spans="5:5" x14ac:dyDescent="0.25">
      <c r="E1049" s="58"/>
    </row>
    <row r="1050" spans="5:5" x14ac:dyDescent="0.25">
      <c r="E1050" s="58"/>
    </row>
    <row r="1051" spans="5:5" x14ac:dyDescent="0.25">
      <c r="E1051" s="58"/>
    </row>
    <row r="1052" spans="5:5" x14ac:dyDescent="0.25">
      <c r="E1052" s="58"/>
    </row>
    <row r="1053" spans="5:5" x14ac:dyDescent="0.25">
      <c r="E1053" s="58"/>
    </row>
    <row r="1054" spans="5:5" x14ac:dyDescent="0.25">
      <c r="E1054" s="58"/>
    </row>
    <row r="1055" spans="5:5" x14ac:dyDescent="0.25">
      <c r="E1055" s="58"/>
    </row>
    <row r="1056" spans="5:5" x14ac:dyDescent="0.25">
      <c r="E1056" s="58"/>
    </row>
    <row r="1057" spans="5:5" x14ac:dyDescent="0.25">
      <c r="E1057" s="58"/>
    </row>
    <row r="1058" spans="5:5" x14ac:dyDescent="0.25">
      <c r="E1058" s="58"/>
    </row>
    <row r="1059" spans="5:5" x14ac:dyDescent="0.25">
      <c r="E1059" s="58"/>
    </row>
    <row r="1060" spans="5:5" x14ac:dyDescent="0.25">
      <c r="E1060" s="58"/>
    </row>
    <row r="1061" spans="5:5" x14ac:dyDescent="0.25">
      <c r="E1061" s="58"/>
    </row>
    <row r="1062" spans="5:5" x14ac:dyDescent="0.25">
      <c r="E1062" s="58"/>
    </row>
    <row r="1063" spans="5:5" x14ac:dyDescent="0.25">
      <c r="E1063" s="58"/>
    </row>
    <row r="1064" spans="5:5" x14ac:dyDescent="0.25">
      <c r="E1064" s="58"/>
    </row>
    <row r="1065" spans="5:5" x14ac:dyDescent="0.25">
      <c r="E1065" s="58"/>
    </row>
    <row r="1066" spans="5:5" x14ac:dyDescent="0.25">
      <c r="E1066" s="58"/>
    </row>
    <row r="1067" spans="5:5" x14ac:dyDescent="0.25">
      <c r="E1067" s="58"/>
    </row>
    <row r="1068" spans="5:5" x14ac:dyDescent="0.25">
      <c r="E1068" s="58"/>
    </row>
    <row r="1069" spans="5:5" x14ac:dyDescent="0.25">
      <c r="E1069" s="58"/>
    </row>
    <row r="1070" spans="5:5" x14ac:dyDescent="0.25">
      <c r="E1070" s="58"/>
    </row>
    <row r="1071" spans="5:5" x14ac:dyDescent="0.25">
      <c r="E1071" s="58"/>
    </row>
    <row r="1072" spans="5:5" x14ac:dyDescent="0.25">
      <c r="E1072" s="58"/>
    </row>
    <row r="1073" spans="5:5" x14ac:dyDescent="0.25">
      <c r="E1073" s="58"/>
    </row>
    <row r="1074" spans="5:5" x14ac:dyDescent="0.25">
      <c r="E1074" s="58"/>
    </row>
    <row r="1075" spans="5:5" x14ac:dyDescent="0.25">
      <c r="E1075" s="58"/>
    </row>
    <row r="1076" spans="5:5" x14ac:dyDescent="0.25">
      <c r="E1076" s="58"/>
    </row>
    <row r="1077" spans="5:5" x14ac:dyDescent="0.25">
      <c r="E1077" s="58"/>
    </row>
    <row r="1078" spans="5:5" x14ac:dyDescent="0.25">
      <c r="E1078" s="58"/>
    </row>
    <row r="1079" spans="5:5" x14ac:dyDescent="0.25">
      <c r="E1079" s="58"/>
    </row>
    <row r="1080" spans="5:5" x14ac:dyDescent="0.25">
      <c r="E1080" s="58"/>
    </row>
    <row r="1081" spans="5:5" x14ac:dyDescent="0.25">
      <c r="E1081" s="58"/>
    </row>
    <row r="1082" spans="5:5" x14ac:dyDescent="0.25">
      <c r="E1082" s="58"/>
    </row>
    <row r="1083" spans="5:5" x14ac:dyDescent="0.25">
      <c r="E1083" s="58"/>
    </row>
    <row r="1084" spans="5:5" x14ac:dyDescent="0.25">
      <c r="E1084" s="58"/>
    </row>
    <row r="1085" spans="5:5" x14ac:dyDescent="0.25">
      <c r="E1085" s="58"/>
    </row>
    <row r="1086" spans="5:5" x14ac:dyDescent="0.25">
      <c r="E1086" s="58"/>
    </row>
    <row r="1087" spans="5:5" x14ac:dyDescent="0.25">
      <c r="E1087" s="58"/>
    </row>
    <row r="1088" spans="5:5" x14ac:dyDescent="0.25">
      <c r="E1088" s="58"/>
    </row>
    <row r="1089" spans="5:5" x14ac:dyDescent="0.25">
      <c r="E1089" s="58"/>
    </row>
    <row r="1090" spans="5:5" x14ac:dyDescent="0.25">
      <c r="E1090" s="58"/>
    </row>
    <row r="1091" spans="5:5" x14ac:dyDescent="0.25">
      <c r="E1091" s="58"/>
    </row>
    <row r="1092" spans="5:5" x14ac:dyDescent="0.25">
      <c r="E1092" s="58"/>
    </row>
    <row r="1093" spans="5:5" x14ac:dyDescent="0.25">
      <c r="E1093" s="58"/>
    </row>
    <row r="1094" spans="5:5" x14ac:dyDescent="0.25">
      <c r="E1094" s="58"/>
    </row>
    <row r="1095" spans="5:5" x14ac:dyDescent="0.25">
      <c r="E1095" s="58"/>
    </row>
    <row r="1096" spans="5:5" x14ac:dyDescent="0.25">
      <c r="E1096" s="58"/>
    </row>
    <row r="1097" spans="5:5" x14ac:dyDescent="0.25">
      <c r="E1097" s="58"/>
    </row>
    <row r="1098" spans="5:5" x14ac:dyDescent="0.25">
      <c r="E1098" s="58"/>
    </row>
    <row r="1099" spans="5:5" x14ac:dyDescent="0.25">
      <c r="E1099" s="58"/>
    </row>
    <row r="1100" spans="5:5" x14ac:dyDescent="0.25">
      <c r="E1100" s="58"/>
    </row>
    <row r="1101" spans="5:5" x14ac:dyDescent="0.25">
      <c r="E1101" s="58"/>
    </row>
    <row r="1102" spans="5:5" x14ac:dyDescent="0.25">
      <c r="E1102" s="58"/>
    </row>
    <row r="1103" spans="5:5" x14ac:dyDescent="0.25">
      <c r="E1103" s="58"/>
    </row>
    <row r="1104" spans="5:5" x14ac:dyDescent="0.25">
      <c r="E1104" s="58"/>
    </row>
    <row r="1105" spans="5:5" x14ac:dyDescent="0.25">
      <c r="E1105" s="58"/>
    </row>
    <row r="1106" spans="5:5" x14ac:dyDescent="0.25">
      <c r="E1106" s="58"/>
    </row>
    <row r="1107" spans="5:5" x14ac:dyDescent="0.25">
      <c r="E1107" s="58"/>
    </row>
    <row r="1108" spans="5:5" x14ac:dyDescent="0.25">
      <c r="E1108" s="58"/>
    </row>
    <row r="1109" spans="5:5" x14ac:dyDescent="0.25">
      <c r="E1109" s="58"/>
    </row>
    <row r="1110" spans="5:5" x14ac:dyDescent="0.25">
      <c r="E1110" s="58"/>
    </row>
    <row r="1111" spans="5:5" x14ac:dyDescent="0.25">
      <c r="E1111" s="58"/>
    </row>
    <row r="1112" spans="5:5" x14ac:dyDescent="0.25">
      <c r="E1112" s="58"/>
    </row>
    <row r="1113" spans="5:5" x14ac:dyDescent="0.25">
      <c r="E1113" s="58"/>
    </row>
    <row r="1114" spans="5:5" x14ac:dyDescent="0.25">
      <c r="E1114" s="58"/>
    </row>
    <row r="1115" spans="5:5" x14ac:dyDescent="0.25">
      <c r="E1115" s="58"/>
    </row>
    <row r="1116" spans="5:5" x14ac:dyDescent="0.25">
      <c r="E1116" s="58"/>
    </row>
    <row r="1117" spans="5:5" x14ac:dyDescent="0.25">
      <c r="E1117" s="58"/>
    </row>
    <row r="1118" spans="5:5" x14ac:dyDescent="0.25">
      <c r="E1118" s="58"/>
    </row>
    <row r="1119" spans="5:5" x14ac:dyDescent="0.25">
      <c r="E1119" s="58"/>
    </row>
    <row r="1120" spans="5:5" x14ac:dyDescent="0.25">
      <c r="E1120" s="58"/>
    </row>
    <row r="1121" spans="5:5" x14ac:dyDescent="0.25">
      <c r="E1121" s="58"/>
    </row>
    <row r="1122" spans="5:5" x14ac:dyDescent="0.25">
      <c r="E1122" s="58"/>
    </row>
    <row r="1123" spans="5:5" x14ac:dyDescent="0.25">
      <c r="E1123" s="58"/>
    </row>
    <row r="1124" spans="5:5" x14ac:dyDescent="0.25">
      <c r="E1124" s="58"/>
    </row>
    <row r="1125" spans="5:5" x14ac:dyDescent="0.25">
      <c r="E1125" s="58"/>
    </row>
    <row r="1126" spans="5:5" x14ac:dyDescent="0.25">
      <c r="E1126" s="58"/>
    </row>
    <row r="1127" spans="5:5" x14ac:dyDescent="0.25">
      <c r="E1127" s="58"/>
    </row>
    <row r="1128" spans="5:5" x14ac:dyDescent="0.25">
      <c r="E1128" s="58"/>
    </row>
    <row r="1129" spans="5:5" x14ac:dyDescent="0.25">
      <c r="E1129" s="58"/>
    </row>
    <row r="1130" spans="5:5" x14ac:dyDescent="0.25">
      <c r="E1130" s="58"/>
    </row>
    <row r="1131" spans="5:5" x14ac:dyDescent="0.25">
      <c r="E1131" s="58"/>
    </row>
    <row r="1132" spans="5:5" x14ac:dyDescent="0.25">
      <c r="E1132" s="58"/>
    </row>
    <row r="1133" spans="5:5" x14ac:dyDescent="0.25">
      <c r="E1133" s="58"/>
    </row>
    <row r="1134" spans="5:5" x14ac:dyDescent="0.25">
      <c r="E1134" s="58"/>
    </row>
    <row r="1135" spans="5:5" x14ac:dyDescent="0.25">
      <c r="E1135" s="58"/>
    </row>
    <row r="1136" spans="5:5" x14ac:dyDescent="0.25">
      <c r="E1136" s="58"/>
    </row>
    <row r="1137" spans="5:5" x14ac:dyDescent="0.25">
      <c r="E1137" s="58"/>
    </row>
    <row r="1138" spans="5:5" x14ac:dyDescent="0.25">
      <c r="E1138" s="58"/>
    </row>
    <row r="1139" spans="5:5" x14ac:dyDescent="0.25">
      <c r="E1139" s="58"/>
    </row>
    <row r="1140" spans="5:5" x14ac:dyDescent="0.25">
      <c r="E1140" s="58"/>
    </row>
    <row r="1141" spans="5:5" x14ac:dyDescent="0.25">
      <c r="E1141" s="58"/>
    </row>
    <row r="1142" spans="5:5" x14ac:dyDescent="0.25">
      <c r="E1142" s="58"/>
    </row>
    <row r="1143" spans="5:5" x14ac:dyDescent="0.25">
      <c r="E1143" s="58"/>
    </row>
    <row r="1144" spans="5:5" x14ac:dyDescent="0.25">
      <c r="E1144" s="58"/>
    </row>
    <row r="1145" spans="5:5" x14ac:dyDescent="0.25">
      <c r="E1145" s="58"/>
    </row>
    <row r="1146" spans="5:5" x14ac:dyDescent="0.25">
      <c r="E1146" s="58"/>
    </row>
    <row r="1147" spans="5:5" x14ac:dyDescent="0.25">
      <c r="E1147" s="58"/>
    </row>
    <row r="1148" spans="5:5" x14ac:dyDescent="0.25">
      <c r="E1148" s="58"/>
    </row>
    <row r="1149" spans="5:5" x14ac:dyDescent="0.25">
      <c r="E1149" s="58"/>
    </row>
    <row r="1150" spans="5:5" x14ac:dyDescent="0.25">
      <c r="E1150" s="58"/>
    </row>
    <row r="1151" spans="5:5" x14ac:dyDescent="0.25">
      <c r="E1151" s="58"/>
    </row>
    <row r="1152" spans="5:5" x14ac:dyDescent="0.25">
      <c r="E1152" s="58"/>
    </row>
    <row r="1153" spans="5:5" x14ac:dyDescent="0.25">
      <c r="E1153" s="58"/>
    </row>
    <row r="1154" spans="5:5" x14ac:dyDescent="0.25">
      <c r="E1154" s="58"/>
    </row>
    <row r="1155" spans="5:5" x14ac:dyDescent="0.25">
      <c r="E1155" s="58"/>
    </row>
    <row r="1156" spans="5:5" x14ac:dyDescent="0.25">
      <c r="E1156" s="58"/>
    </row>
    <row r="1157" spans="5:5" x14ac:dyDescent="0.25">
      <c r="E1157" s="58"/>
    </row>
    <row r="1158" spans="5:5" x14ac:dyDescent="0.25">
      <c r="E1158" s="58"/>
    </row>
    <row r="1159" spans="5:5" x14ac:dyDescent="0.25">
      <c r="E1159" s="58"/>
    </row>
    <row r="1160" spans="5:5" x14ac:dyDescent="0.25">
      <c r="E1160" s="58"/>
    </row>
    <row r="1161" spans="5:5" x14ac:dyDescent="0.25">
      <c r="E1161" s="58"/>
    </row>
    <row r="1162" spans="5:5" x14ac:dyDescent="0.25">
      <c r="E1162" s="58"/>
    </row>
    <row r="1163" spans="5:5" x14ac:dyDescent="0.25">
      <c r="E1163" s="58"/>
    </row>
    <row r="1164" spans="5:5" x14ac:dyDescent="0.25">
      <c r="E1164" s="58"/>
    </row>
    <row r="1165" spans="5:5" x14ac:dyDescent="0.25">
      <c r="E1165" s="58"/>
    </row>
    <row r="1166" spans="5:5" x14ac:dyDescent="0.25">
      <c r="E1166" s="58"/>
    </row>
    <row r="1167" spans="5:5" x14ac:dyDescent="0.25">
      <c r="E1167" s="58"/>
    </row>
    <row r="1168" spans="5:5" x14ac:dyDescent="0.25">
      <c r="E1168" s="58"/>
    </row>
    <row r="1169" spans="5:5" x14ac:dyDescent="0.25">
      <c r="E1169" s="58"/>
    </row>
    <row r="1170" spans="5:5" x14ac:dyDescent="0.25">
      <c r="E1170" s="58"/>
    </row>
    <row r="1171" spans="5:5" x14ac:dyDescent="0.25">
      <c r="E1171" s="58"/>
    </row>
    <row r="1172" spans="5:5" x14ac:dyDescent="0.25">
      <c r="E1172" s="58"/>
    </row>
    <row r="1173" spans="5:5" x14ac:dyDescent="0.25">
      <c r="E1173" s="58"/>
    </row>
    <row r="1174" spans="5:5" x14ac:dyDescent="0.25">
      <c r="E1174" s="58"/>
    </row>
    <row r="1175" spans="5:5" x14ac:dyDescent="0.25">
      <c r="E1175" s="58"/>
    </row>
    <row r="1176" spans="5:5" x14ac:dyDescent="0.25">
      <c r="E1176" s="58"/>
    </row>
    <row r="1177" spans="5:5" x14ac:dyDescent="0.25">
      <c r="E1177" s="58"/>
    </row>
    <row r="1178" spans="5:5" x14ac:dyDescent="0.25">
      <c r="E1178" s="58"/>
    </row>
    <row r="1179" spans="5:5" x14ac:dyDescent="0.25">
      <c r="E1179" s="58"/>
    </row>
    <row r="1180" spans="5:5" x14ac:dyDescent="0.25">
      <c r="E1180" s="58"/>
    </row>
    <row r="1181" spans="5:5" x14ac:dyDescent="0.25">
      <c r="E1181" s="58"/>
    </row>
    <row r="1182" spans="5:5" x14ac:dyDescent="0.25">
      <c r="E1182" s="58"/>
    </row>
    <row r="1183" spans="5:5" x14ac:dyDescent="0.25">
      <c r="E1183" s="58"/>
    </row>
    <row r="1184" spans="5:5" x14ac:dyDescent="0.25">
      <c r="E1184" s="58"/>
    </row>
    <row r="1185" spans="5:5" x14ac:dyDescent="0.25">
      <c r="E1185" s="58"/>
    </row>
    <row r="1186" spans="5:5" x14ac:dyDescent="0.25">
      <c r="E1186" s="58"/>
    </row>
    <row r="1187" spans="5:5" x14ac:dyDescent="0.25">
      <c r="E1187" s="58"/>
    </row>
    <row r="1188" spans="5:5" x14ac:dyDescent="0.25">
      <c r="E1188" s="58"/>
    </row>
    <row r="1189" spans="5:5" x14ac:dyDescent="0.25">
      <c r="E1189" s="58"/>
    </row>
    <row r="1190" spans="5:5" x14ac:dyDescent="0.25">
      <c r="E1190" s="58"/>
    </row>
    <row r="1191" spans="5:5" x14ac:dyDescent="0.25">
      <c r="E1191" s="58"/>
    </row>
    <row r="1192" spans="5:5" x14ac:dyDescent="0.25">
      <c r="E1192" s="58"/>
    </row>
    <row r="1193" spans="5:5" x14ac:dyDescent="0.25">
      <c r="E1193" s="58"/>
    </row>
    <row r="1194" spans="5:5" x14ac:dyDescent="0.25">
      <c r="E1194" s="58"/>
    </row>
    <row r="1195" spans="5:5" x14ac:dyDescent="0.25">
      <c r="E1195" s="58"/>
    </row>
    <row r="1196" spans="5:5" x14ac:dyDescent="0.25">
      <c r="E1196" s="58"/>
    </row>
    <row r="1197" spans="5:5" x14ac:dyDescent="0.25">
      <c r="E1197" s="58"/>
    </row>
    <row r="1198" spans="5:5" x14ac:dyDescent="0.25">
      <c r="E1198" s="58"/>
    </row>
    <row r="1199" spans="5:5" x14ac:dyDescent="0.25">
      <c r="E1199" s="58"/>
    </row>
    <row r="1200" spans="5:5" x14ac:dyDescent="0.25">
      <c r="E1200" s="58"/>
    </row>
    <row r="1201" spans="5:5" x14ac:dyDescent="0.25">
      <c r="E1201" s="58"/>
    </row>
    <row r="1202" spans="5:5" x14ac:dyDescent="0.25">
      <c r="E1202" s="58"/>
    </row>
    <row r="1203" spans="5:5" x14ac:dyDescent="0.25">
      <c r="E1203" s="58"/>
    </row>
    <row r="1204" spans="5:5" x14ac:dyDescent="0.25">
      <c r="E1204" s="58"/>
    </row>
    <row r="1205" spans="5:5" x14ac:dyDescent="0.25">
      <c r="E1205" s="58"/>
    </row>
    <row r="1206" spans="5:5" x14ac:dyDescent="0.25">
      <c r="E1206" s="58"/>
    </row>
    <row r="1207" spans="5:5" x14ac:dyDescent="0.25">
      <c r="E1207" s="58"/>
    </row>
    <row r="1208" spans="5:5" x14ac:dyDescent="0.25">
      <c r="E1208" s="58"/>
    </row>
    <row r="1209" spans="5:5" x14ac:dyDescent="0.25">
      <c r="E1209" s="58"/>
    </row>
    <row r="1210" spans="5:5" x14ac:dyDescent="0.25">
      <c r="E1210" s="58"/>
    </row>
    <row r="1211" spans="5:5" x14ac:dyDescent="0.25">
      <c r="E1211" s="58"/>
    </row>
    <row r="1212" spans="5:5" x14ac:dyDescent="0.25">
      <c r="E1212" s="58"/>
    </row>
    <row r="1213" spans="5:5" x14ac:dyDescent="0.25">
      <c r="E1213" s="58"/>
    </row>
    <row r="1214" spans="5:5" x14ac:dyDescent="0.25">
      <c r="E1214" s="58"/>
    </row>
    <row r="1215" spans="5:5" x14ac:dyDescent="0.25">
      <c r="E1215" s="58"/>
    </row>
    <row r="1216" spans="5:5" x14ac:dyDescent="0.25">
      <c r="E1216" s="58"/>
    </row>
    <row r="1217" spans="5:5" x14ac:dyDescent="0.25">
      <c r="E1217" s="58"/>
    </row>
    <row r="1218" spans="5:5" x14ac:dyDescent="0.25">
      <c r="E1218" s="58"/>
    </row>
    <row r="1219" spans="5:5" x14ac:dyDescent="0.25">
      <c r="E1219" s="58"/>
    </row>
    <row r="1220" spans="5:5" x14ac:dyDescent="0.25">
      <c r="E1220" s="58"/>
    </row>
    <row r="1221" spans="5:5" x14ac:dyDescent="0.25">
      <c r="E1221" s="58"/>
    </row>
    <row r="1222" spans="5:5" x14ac:dyDescent="0.25">
      <c r="E1222" s="58"/>
    </row>
    <row r="1223" spans="5:5" x14ac:dyDescent="0.25">
      <c r="E1223" s="58"/>
    </row>
    <row r="1224" spans="5:5" x14ac:dyDescent="0.25">
      <c r="E1224" s="58"/>
    </row>
    <row r="1225" spans="5:5" x14ac:dyDescent="0.25">
      <c r="E1225" s="58"/>
    </row>
    <row r="1226" spans="5:5" x14ac:dyDescent="0.25">
      <c r="E1226" s="58"/>
    </row>
    <row r="1227" spans="5:5" x14ac:dyDescent="0.25">
      <c r="E1227" s="58"/>
    </row>
    <row r="1228" spans="5:5" x14ac:dyDescent="0.25">
      <c r="E1228" s="58"/>
    </row>
    <row r="1229" spans="5:5" x14ac:dyDescent="0.25">
      <c r="E1229" s="58"/>
    </row>
    <row r="1230" spans="5:5" x14ac:dyDescent="0.25">
      <c r="E1230" s="58"/>
    </row>
    <row r="1231" spans="5:5" x14ac:dyDescent="0.25">
      <c r="E1231" s="58"/>
    </row>
    <row r="1232" spans="5:5" x14ac:dyDescent="0.25">
      <c r="E1232" s="58"/>
    </row>
    <row r="1233" spans="5:5" x14ac:dyDescent="0.25">
      <c r="E1233" s="58"/>
    </row>
    <row r="1234" spans="5:5" x14ac:dyDescent="0.25">
      <c r="E1234" s="58"/>
    </row>
    <row r="1235" spans="5:5" x14ac:dyDescent="0.25">
      <c r="E1235" s="58"/>
    </row>
    <row r="1236" spans="5:5" x14ac:dyDescent="0.25">
      <c r="E1236" s="58"/>
    </row>
    <row r="1237" spans="5:5" x14ac:dyDescent="0.25">
      <c r="E1237" s="58"/>
    </row>
    <row r="1238" spans="5:5" x14ac:dyDescent="0.25">
      <c r="E1238" s="58"/>
    </row>
    <row r="1239" spans="5:5" x14ac:dyDescent="0.25">
      <c r="E1239" s="58"/>
    </row>
    <row r="1240" spans="5:5" x14ac:dyDescent="0.25">
      <c r="E1240" s="58"/>
    </row>
    <row r="1241" spans="5:5" x14ac:dyDescent="0.25">
      <c r="E1241" s="58"/>
    </row>
    <row r="1242" spans="5:5" x14ac:dyDescent="0.25">
      <c r="E1242" s="58"/>
    </row>
    <row r="1243" spans="5:5" x14ac:dyDescent="0.25">
      <c r="E1243" s="58"/>
    </row>
    <row r="1244" spans="5:5" x14ac:dyDescent="0.25">
      <c r="E1244" s="58"/>
    </row>
    <row r="1245" spans="5:5" x14ac:dyDescent="0.25">
      <c r="E1245" s="58"/>
    </row>
    <row r="1246" spans="5:5" x14ac:dyDescent="0.25">
      <c r="E1246" s="58"/>
    </row>
    <row r="1247" spans="5:5" x14ac:dyDescent="0.25">
      <c r="E1247" s="58"/>
    </row>
    <row r="1248" spans="5:5" x14ac:dyDescent="0.25">
      <c r="E1248" s="58"/>
    </row>
    <row r="1249" spans="5:5" x14ac:dyDescent="0.25">
      <c r="E1249" s="58"/>
    </row>
    <row r="1250" spans="5:5" x14ac:dyDescent="0.25">
      <c r="E1250" s="58"/>
    </row>
    <row r="1251" spans="5:5" x14ac:dyDescent="0.25">
      <c r="E1251" s="58"/>
    </row>
    <row r="1252" spans="5:5" x14ac:dyDescent="0.25">
      <c r="E1252" s="58"/>
    </row>
    <row r="1253" spans="5:5" x14ac:dyDescent="0.25">
      <c r="E1253" s="58"/>
    </row>
    <row r="1254" spans="5:5" x14ac:dyDescent="0.25">
      <c r="E1254" s="58"/>
    </row>
    <row r="1255" spans="5:5" x14ac:dyDescent="0.25">
      <c r="E1255" s="58"/>
    </row>
    <row r="1256" spans="5:5" x14ac:dyDescent="0.25">
      <c r="E1256" s="58"/>
    </row>
    <row r="1257" spans="5:5" x14ac:dyDescent="0.25">
      <c r="E1257" s="58"/>
    </row>
    <row r="1258" spans="5:5" x14ac:dyDescent="0.25">
      <c r="E1258" s="58"/>
    </row>
    <row r="1259" spans="5:5" x14ac:dyDescent="0.25">
      <c r="E1259" s="58"/>
    </row>
    <row r="1260" spans="5:5" x14ac:dyDescent="0.25">
      <c r="E1260" s="58"/>
    </row>
    <row r="1261" spans="5:5" x14ac:dyDescent="0.25">
      <c r="E1261" s="58"/>
    </row>
    <row r="1262" spans="5:5" x14ac:dyDescent="0.25">
      <c r="E1262" s="58"/>
    </row>
    <row r="1263" spans="5:5" x14ac:dyDescent="0.25">
      <c r="E1263" s="58"/>
    </row>
    <row r="1264" spans="5:5" x14ac:dyDescent="0.25">
      <c r="E1264" s="58"/>
    </row>
    <row r="1265" spans="5:5" x14ac:dyDescent="0.25">
      <c r="E1265" s="58"/>
    </row>
    <row r="1266" spans="5:5" x14ac:dyDescent="0.25">
      <c r="E1266" s="58"/>
    </row>
    <row r="1267" spans="5:5" x14ac:dyDescent="0.25">
      <c r="E1267" s="58"/>
    </row>
    <row r="1268" spans="5:5" x14ac:dyDescent="0.25">
      <c r="E1268" s="58"/>
    </row>
    <row r="1269" spans="5:5" x14ac:dyDescent="0.25">
      <c r="E1269" s="58"/>
    </row>
    <row r="1270" spans="5:5" x14ac:dyDescent="0.25">
      <c r="E1270" s="58"/>
    </row>
    <row r="1271" spans="5:5" x14ac:dyDescent="0.25">
      <c r="E1271" s="58"/>
    </row>
    <row r="1272" spans="5:5" x14ac:dyDescent="0.25">
      <c r="E1272" s="58"/>
    </row>
    <row r="1273" spans="5:5" x14ac:dyDescent="0.25">
      <c r="E1273" s="58"/>
    </row>
    <row r="1274" spans="5:5" x14ac:dyDescent="0.25">
      <c r="E1274" s="58"/>
    </row>
    <row r="1275" spans="5:5" x14ac:dyDescent="0.25">
      <c r="E1275" s="58"/>
    </row>
    <row r="1276" spans="5:5" x14ac:dyDescent="0.25">
      <c r="E1276" s="58"/>
    </row>
    <row r="1277" spans="5:5" x14ac:dyDescent="0.25">
      <c r="E1277" s="58"/>
    </row>
    <row r="1278" spans="5:5" x14ac:dyDescent="0.25">
      <c r="E1278" s="58"/>
    </row>
    <row r="1279" spans="5:5" x14ac:dyDescent="0.25">
      <c r="E1279" s="58"/>
    </row>
    <row r="1280" spans="5:5" x14ac:dyDescent="0.25">
      <c r="E1280" s="58"/>
    </row>
    <row r="1281" spans="5:5" x14ac:dyDescent="0.25">
      <c r="E1281" s="58"/>
    </row>
    <row r="1282" spans="5:5" x14ac:dyDescent="0.25">
      <c r="E1282" s="58"/>
    </row>
    <row r="1283" spans="5:5" x14ac:dyDescent="0.25">
      <c r="E1283" s="58"/>
    </row>
    <row r="1284" spans="5:5" x14ac:dyDescent="0.25">
      <c r="E1284" s="58"/>
    </row>
    <row r="1285" spans="5:5" x14ac:dyDescent="0.25">
      <c r="E1285" s="58"/>
    </row>
    <row r="1286" spans="5:5" x14ac:dyDescent="0.25">
      <c r="E1286" s="58"/>
    </row>
    <row r="1287" spans="5:5" x14ac:dyDescent="0.25">
      <c r="E1287" s="58"/>
    </row>
    <row r="1288" spans="5:5" x14ac:dyDescent="0.25">
      <c r="E1288" s="58"/>
    </row>
    <row r="1289" spans="5:5" x14ac:dyDescent="0.25">
      <c r="E1289" s="58"/>
    </row>
    <row r="1290" spans="5:5" x14ac:dyDescent="0.25">
      <c r="E1290" s="58"/>
    </row>
    <row r="1291" spans="5:5" x14ac:dyDescent="0.25">
      <c r="E1291" s="58"/>
    </row>
    <row r="1292" spans="5:5" x14ac:dyDescent="0.25">
      <c r="E1292" s="58"/>
    </row>
    <row r="1293" spans="5:5" x14ac:dyDescent="0.25">
      <c r="E1293" s="58"/>
    </row>
    <row r="1294" spans="5:5" x14ac:dyDescent="0.25">
      <c r="E1294" s="58"/>
    </row>
    <row r="1295" spans="5:5" x14ac:dyDescent="0.25">
      <c r="E1295" s="58"/>
    </row>
    <row r="1296" spans="5:5" x14ac:dyDescent="0.25">
      <c r="E1296" s="58"/>
    </row>
    <row r="1297" spans="5:5" x14ac:dyDescent="0.25">
      <c r="E1297" s="58"/>
    </row>
    <row r="1298" spans="5:5" x14ac:dyDescent="0.25">
      <c r="E1298" s="58"/>
    </row>
    <row r="1299" spans="5:5" x14ac:dyDescent="0.25">
      <c r="E1299" s="58"/>
    </row>
    <row r="1300" spans="5:5" x14ac:dyDescent="0.25">
      <c r="E1300" s="58"/>
    </row>
    <row r="1301" spans="5:5" x14ac:dyDescent="0.25">
      <c r="E1301" s="58"/>
    </row>
    <row r="1302" spans="5:5" x14ac:dyDescent="0.25">
      <c r="E1302" s="58"/>
    </row>
    <row r="1303" spans="5:5" x14ac:dyDescent="0.25">
      <c r="E1303" s="58"/>
    </row>
    <row r="1304" spans="5:5" x14ac:dyDescent="0.25">
      <c r="E1304" s="58"/>
    </row>
    <row r="1305" spans="5:5" x14ac:dyDescent="0.25">
      <c r="E1305" s="58"/>
    </row>
    <row r="1306" spans="5:5" x14ac:dyDescent="0.25">
      <c r="E1306" s="58"/>
    </row>
    <row r="1307" spans="5:5" x14ac:dyDescent="0.25">
      <c r="E1307" s="58"/>
    </row>
    <row r="1308" spans="5:5" x14ac:dyDescent="0.25">
      <c r="E1308" s="58"/>
    </row>
    <row r="1309" spans="5:5" x14ac:dyDescent="0.25">
      <c r="E1309" s="58"/>
    </row>
    <row r="1310" spans="5:5" x14ac:dyDescent="0.25">
      <c r="E1310" s="58"/>
    </row>
    <row r="1311" spans="5:5" x14ac:dyDescent="0.25">
      <c r="E1311" s="58"/>
    </row>
    <row r="1312" spans="5:5" x14ac:dyDescent="0.25">
      <c r="E1312" s="58"/>
    </row>
    <row r="1313" spans="5:5" x14ac:dyDescent="0.25">
      <c r="E1313" s="58"/>
    </row>
    <row r="1314" spans="5:5" x14ac:dyDescent="0.25">
      <c r="E1314" s="58"/>
    </row>
    <row r="1315" spans="5:5" x14ac:dyDescent="0.25">
      <c r="E1315" s="58"/>
    </row>
    <row r="1316" spans="5:5" x14ac:dyDescent="0.25">
      <c r="E1316" s="58"/>
    </row>
    <row r="1317" spans="5:5" x14ac:dyDescent="0.25">
      <c r="E1317" s="58"/>
    </row>
    <row r="1318" spans="5:5" x14ac:dyDescent="0.25">
      <c r="E1318" s="58"/>
    </row>
    <row r="1319" spans="5:5" x14ac:dyDescent="0.25">
      <c r="E1319" s="58"/>
    </row>
    <row r="1320" spans="5:5" x14ac:dyDescent="0.25">
      <c r="E1320" s="58"/>
    </row>
    <row r="1321" spans="5:5" x14ac:dyDescent="0.25">
      <c r="E1321" s="58"/>
    </row>
    <row r="1322" spans="5:5" x14ac:dyDescent="0.25">
      <c r="E1322" s="58"/>
    </row>
    <row r="1323" spans="5:5" x14ac:dyDescent="0.25">
      <c r="E1323" s="58"/>
    </row>
    <row r="1324" spans="5:5" x14ac:dyDescent="0.25">
      <c r="E1324" s="58"/>
    </row>
    <row r="1325" spans="5:5" x14ac:dyDescent="0.25">
      <c r="E1325" s="58"/>
    </row>
    <row r="1326" spans="5:5" x14ac:dyDescent="0.25">
      <c r="E1326" s="58"/>
    </row>
    <row r="1327" spans="5:5" x14ac:dyDescent="0.25">
      <c r="E1327" s="58"/>
    </row>
    <row r="1328" spans="5:5" x14ac:dyDescent="0.25">
      <c r="E1328" s="58"/>
    </row>
    <row r="1329" spans="5:5" x14ac:dyDescent="0.25">
      <c r="E1329" s="58"/>
    </row>
    <row r="1330" spans="5:5" x14ac:dyDescent="0.25">
      <c r="E1330" s="58"/>
    </row>
    <row r="1331" spans="5:5" x14ac:dyDescent="0.25">
      <c r="E1331" s="58"/>
    </row>
    <row r="1332" spans="5:5" x14ac:dyDescent="0.25">
      <c r="E1332" s="58"/>
    </row>
    <row r="1333" spans="5:5" x14ac:dyDescent="0.25">
      <c r="E1333" s="58"/>
    </row>
    <row r="1334" spans="5:5" x14ac:dyDescent="0.25">
      <c r="E1334" s="58"/>
    </row>
    <row r="1335" spans="5:5" x14ac:dyDescent="0.25">
      <c r="E1335" s="58"/>
    </row>
    <row r="1336" spans="5:5" x14ac:dyDescent="0.25">
      <c r="E1336" s="58"/>
    </row>
    <row r="1337" spans="5:5" x14ac:dyDescent="0.25">
      <c r="E1337" s="58"/>
    </row>
    <row r="1338" spans="5:5" x14ac:dyDescent="0.25">
      <c r="E1338" s="58"/>
    </row>
    <row r="1339" spans="5:5" x14ac:dyDescent="0.25">
      <c r="E1339" s="58"/>
    </row>
    <row r="1340" spans="5:5" x14ac:dyDescent="0.25">
      <c r="E1340" s="58"/>
    </row>
    <row r="1341" spans="5:5" x14ac:dyDescent="0.25">
      <c r="E1341" s="58"/>
    </row>
    <row r="1342" spans="5:5" x14ac:dyDescent="0.25">
      <c r="E1342" s="58"/>
    </row>
    <row r="1343" spans="5:5" x14ac:dyDescent="0.25">
      <c r="E1343" s="58"/>
    </row>
    <row r="1344" spans="5:5" x14ac:dyDescent="0.25">
      <c r="E1344" s="58"/>
    </row>
    <row r="1345" spans="5:5" x14ac:dyDescent="0.25">
      <c r="E1345" s="58"/>
    </row>
    <row r="1346" spans="5:5" x14ac:dyDescent="0.25">
      <c r="E1346" s="58"/>
    </row>
    <row r="1347" spans="5:5" x14ac:dyDescent="0.25">
      <c r="E1347" s="58"/>
    </row>
    <row r="1348" spans="5:5" x14ac:dyDescent="0.25">
      <c r="E1348" s="58"/>
    </row>
    <row r="1349" spans="5:5" x14ac:dyDescent="0.25">
      <c r="E1349" s="58"/>
    </row>
    <row r="1350" spans="5:5" x14ac:dyDescent="0.25">
      <c r="E1350" s="58"/>
    </row>
    <row r="1351" spans="5:5" x14ac:dyDescent="0.25">
      <c r="E1351" s="58"/>
    </row>
    <row r="1352" spans="5:5" x14ac:dyDescent="0.25">
      <c r="E1352" s="58"/>
    </row>
    <row r="1353" spans="5:5" x14ac:dyDescent="0.25">
      <c r="E1353" s="58"/>
    </row>
    <row r="1354" spans="5:5" x14ac:dyDescent="0.25">
      <c r="E1354" s="58"/>
    </row>
    <row r="1355" spans="5:5" x14ac:dyDescent="0.25">
      <c r="E1355" s="58"/>
    </row>
    <row r="1356" spans="5:5" x14ac:dyDescent="0.25">
      <c r="E1356" s="58"/>
    </row>
    <row r="1357" spans="5:5" x14ac:dyDescent="0.25">
      <c r="E1357" s="58"/>
    </row>
    <row r="1358" spans="5:5" x14ac:dyDescent="0.25">
      <c r="E1358" s="58"/>
    </row>
    <row r="1359" spans="5:5" x14ac:dyDescent="0.25">
      <c r="E1359" s="58"/>
    </row>
    <row r="1360" spans="5:5" x14ac:dyDescent="0.25">
      <c r="E1360" s="58"/>
    </row>
    <row r="1361" spans="5:5" x14ac:dyDescent="0.25">
      <c r="E1361" s="58"/>
    </row>
    <row r="1362" spans="5:5" x14ac:dyDescent="0.25">
      <c r="E1362" s="58"/>
    </row>
    <row r="1363" spans="5:5" x14ac:dyDescent="0.25">
      <c r="E1363" s="58"/>
    </row>
    <row r="1364" spans="5:5" x14ac:dyDescent="0.25">
      <c r="E1364" s="58"/>
    </row>
    <row r="1365" spans="5:5" x14ac:dyDescent="0.25">
      <c r="E1365" s="58"/>
    </row>
    <row r="1366" spans="5:5" x14ac:dyDescent="0.25">
      <c r="E1366" s="58"/>
    </row>
    <row r="1367" spans="5:5" x14ac:dyDescent="0.25">
      <c r="E1367" s="58"/>
    </row>
    <row r="1368" spans="5:5" x14ac:dyDescent="0.25">
      <c r="E1368" s="58"/>
    </row>
    <row r="1369" spans="5:5" x14ac:dyDescent="0.25">
      <c r="E1369" s="58"/>
    </row>
    <row r="1370" spans="5:5" x14ac:dyDescent="0.25">
      <c r="E1370" s="58"/>
    </row>
    <row r="1371" spans="5:5" x14ac:dyDescent="0.25">
      <c r="E1371" s="58"/>
    </row>
    <row r="1372" spans="5:5" x14ac:dyDescent="0.25">
      <c r="E1372" s="58"/>
    </row>
    <row r="1373" spans="5:5" x14ac:dyDescent="0.25">
      <c r="E1373" s="58"/>
    </row>
    <row r="1374" spans="5:5" x14ac:dyDescent="0.25">
      <c r="E1374" s="58"/>
    </row>
    <row r="1375" spans="5:5" x14ac:dyDescent="0.25">
      <c r="E1375" s="58"/>
    </row>
    <row r="1376" spans="5:5" x14ac:dyDescent="0.25">
      <c r="E1376" s="58"/>
    </row>
    <row r="1377" spans="5:5" x14ac:dyDescent="0.25">
      <c r="E1377" s="58"/>
    </row>
    <row r="1378" spans="5:5" x14ac:dyDescent="0.25">
      <c r="E1378" s="58"/>
    </row>
    <row r="1379" spans="5:5" x14ac:dyDescent="0.25">
      <c r="E1379" s="58"/>
    </row>
    <row r="1380" spans="5:5" x14ac:dyDescent="0.25">
      <c r="E1380" s="58"/>
    </row>
    <row r="1381" spans="5:5" x14ac:dyDescent="0.25">
      <c r="E1381" s="58"/>
    </row>
    <row r="1382" spans="5:5" x14ac:dyDescent="0.25">
      <c r="E1382" s="58"/>
    </row>
    <row r="1383" spans="5:5" x14ac:dyDescent="0.25">
      <c r="E1383" s="58"/>
    </row>
    <row r="1384" spans="5:5" x14ac:dyDescent="0.25">
      <c r="E1384" s="58"/>
    </row>
    <row r="1385" spans="5:5" x14ac:dyDescent="0.25">
      <c r="E1385" s="58"/>
    </row>
    <row r="1386" spans="5:5" x14ac:dyDescent="0.25">
      <c r="E1386" s="58"/>
    </row>
    <row r="1387" spans="5:5" x14ac:dyDescent="0.25">
      <c r="E1387" s="58"/>
    </row>
    <row r="1388" spans="5:5" x14ac:dyDescent="0.25">
      <c r="E1388" s="58"/>
    </row>
    <row r="1389" spans="5:5" x14ac:dyDescent="0.25">
      <c r="E1389" s="58"/>
    </row>
    <row r="1390" spans="5:5" x14ac:dyDescent="0.25">
      <c r="E1390" s="58"/>
    </row>
    <row r="1391" spans="5:5" x14ac:dyDescent="0.25">
      <c r="E1391" s="58"/>
    </row>
    <row r="1392" spans="5:5" x14ac:dyDescent="0.25">
      <c r="E1392" s="58"/>
    </row>
    <row r="1393" spans="5:5" x14ac:dyDescent="0.25">
      <c r="E1393" s="58"/>
    </row>
    <row r="1394" spans="5:5" x14ac:dyDescent="0.25">
      <c r="E1394" s="58"/>
    </row>
    <row r="1395" spans="5:5" x14ac:dyDescent="0.25">
      <c r="E1395" s="58"/>
    </row>
    <row r="1396" spans="5:5" x14ac:dyDescent="0.25">
      <c r="E1396" s="58"/>
    </row>
    <row r="1397" spans="5:5" x14ac:dyDescent="0.25">
      <c r="E1397" s="58"/>
    </row>
    <row r="1398" spans="5:5" x14ac:dyDescent="0.25">
      <c r="E1398" s="58"/>
    </row>
    <row r="1399" spans="5:5" x14ac:dyDescent="0.25">
      <c r="E1399" s="58"/>
    </row>
    <row r="1400" spans="5:5" x14ac:dyDescent="0.25">
      <c r="E1400" s="58"/>
    </row>
    <row r="1401" spans="5:5" x14ac:dyDescent="0.25">
      <c r="E1401" s="58"/>
    </row>
    <row r="1402" spans="5:5" x14ac:dyDescent="0.25">
      <c r="E1402" s="58"/>
    </row>
    <row r="1403" spans="5:5" x14ac:dyDescent="0.25">
      <c r="E1403" s="58"/>
    </row>
    <row r="1404" spans="5:5" x14ac:dyDescent="0.25">
      <c r="E1404" s="58"/>
    </row>
    <row r="1405" spans="5:5" x14ac:dyDescent="0.25">
      <c r="E1405" s="58"/>
    </row>
    <row r="1406" spans="5:5" x14ac:dyDescent="0.25">
      <c r="E1406" s="58"/>
    </row>
    <row r="1407" spans="5:5" x14ac:dyDescent="0.25">
      <c r="E1407" s="58"/>
    </row>
    <row r="1408" spans="5:5" x14ac:dyDescent="0.25">
      <c r="E1408" s="58"/>
    </row>
    <row r="1409" spans="5:5" x14ac:dyDescent="0.25">
      <c r="E1409" s="58"/>
    </row>
    <row r="1410" spans="5:5" x14ac:dyDescent="0.25">
      <c r="E1410" s="58"/>
    </row>
    <row r="1411" spans="5:5" x14ac:dyDescent="0.25">
      <c r="E1411" s="58"/>
    </row>
    <row r="1412" spans="5:5" x14ac:dyDescent="0.25">
      <c r="E1412" s="58"/>
    </row>
    <row r="1413" spans="5:5" x14ac:dyDescent="0.25">
      <c r="E1413" s="58"/>
    </row>
    <row r="1414" spans="5:5" x14ac:dyDescent="0.25">
      <c r="E1414" s="58"/>
    </row>
    <row r="1415" spans="5:5" x14ac:dyDescent="0.25">
      <c r="E1415" s="58"/>
    </row>
    <row r="1416" spans="5:5" x14ac:dyDescent="0.25">
      <c r="E1416" s="58"/>
    </row>
    <row r="1417" spans="5:5" x14ac:dyDescent="0.25">
      <c r="E1417" s="58"/>
    </row>
    <row r="1418" spans="5:5" x14ac:dyDescent="0.25">
      <c r="E1418" s="58"/>
    </row>
    <row r="1419" spans="5:5" x14ac:dyDescent="0.25">
      <c r="E1419" s="58"/>
    </row>
    <row r="1420" spans="5:5" x14ac:dyDescent="0.25">
      <c r="E1420" s="58"/>
    </row>
    <row r="1421" spans="5:5" x14ac:dyDescent="0.25">
      <c r="E1421" s="58"/>
    </row>
    <row r="1422" spans="5:5" x14ac:dyDescent="0.25">
      <c r="E1422" s="58"/>
    </row>
    <row r="1423" spans="5:5" x14ac:dyDescent="0.25">
      <c r="E1423" s="58"/>
    </row>
    <row r="1424" spans="5:5" x14ac:dyDescent="0.25">
      <c r="E1424" s="58"/>
    </row>
    <row r="1425" spans="5:5" x14ac:dyDescent="0.25">
      <c r="E1425" s="58"/>
    </row>
    <row r="1426" spans="5:5" x14ac:dyDescent="0.25">
      <c r="E1426" s="58"/>
    </row>
    <row r="1427" spans="5:5" x14ac:dyDescent="0.25">
      <c r="E1427" s="58"/>
    </row>
    <row r="1428" spans="5:5" x14ac:dyDescent="0.25">
      <c r="E1428" s="58"/>
    </row>
    <row r="1429" spans="5:5" x14ac:dyDescent="0.25">
      <c r="E1429" s="58"/>
    </row>
    <row r="1430" spans="5:5" x14ac:dyDescent="0.25">
      <c r="E1430" s="58"/>
    </row>
    <row r="1431" spans="5:5" x14ac:dyDescent="0.25">
      <c r="E1431" s="58"/>
    </row>
    <row r="1432" spans="5:5" x14ac:dyDescent="0.25">
      <c r="E1432" s="58"/>
    </row>
    <row r="1433" spans="5:5" x14ac:dyDescent="0.25">
      <c r="E1433" s="58"/>
    </row>
    <row r="1434" spans="5:5" x14ac:dyDescent="0.25">
      <c r="E1434" s="58"/>
    </row>
    <row r="1435" spans="5:5" x14ac:dyDescent="0.25">
      <c r="E1435" s="58"/>
    </row>
    <row r="1436" spans="5:5" x14ac:dyDescent="0.25">
      <c r="E1436" s="58"/>
    </row>
    <row r="1437" spans="5:5" x14ac:dyDescent="0.25">
      <c r="E1437" s="58"/>
    </row>
    <row r="1438" spans="5:5" x14ac:dyDescent="0.25">
      <c r="E1438" s="58"/>
    </row>
    <row r="1439" spans="5:5" x14ac:dyDescent="0.25">
      <c r="E1439" s="58"/>
    </row>
    <row r="1440" spans="5:5" x14ac:dyDescent="0.25">
      <c r="E1440" s="58"/>
    </row>
    <row r="1441" spans="5:5" x14ac:dyDescent="0.25">
      <c r="E1441" s="58"/>
    </row>
    <row r="1442" spans="5:5" x14ac:dyDescent="0.25">
      <c r="E1442" s="58"/>
    </row>
    <row r="1443" spans="5:5" x14ac:dyDescent="0.25">
      <c r="E1443" s="58"/>
    </row>
    <row r="1444" spans="5:5" x14ac:dyDescent="0.25">
      <c r="E1444" s="58"/>
    </row>
    <row r="1445" spans="5:5" x14ac:dyDescent="0.25">
      <c r="E1445" s="58"/>
    </row>
    <row r="1446" spans="5:5" x14ac:dyDescent="0.25">
      <c r="E1446" s="58"/>
    </row>
    <row r="1447" spans="5:5" x14ac:dyDescent="0.25">
      <c r="E1447" s="58"/>
    </row>
    <row r="1448" spans="5:5" x14ac:dyDescent="0.25">
      <c r="E1448" s="58"/>
    </row>
    <row r="1449" spans="5:5" x14ac:dyDescent="0.25">
      <c r="E1449" s="58"/>
    </row>
    <row r="1450" spans="5:5" x14ac:dyDescent="0.25">
      <c r="E1450" s="58"/>
    </row>
    <row r="1451" spans="5:5" x14ac:dyDescent="0.25">
      <c r="E1451" s="58"/>
    </row>
    <row r="1452" spans="5:5" x14ac:dyDescent="0.25">
      <c r="E1452" s="58"/>
    </row>
    <row r="1453" spans="5:5" x14ac:dyDescent="0.25">
      <c r="E1453" s="58"/>
    </row>
    <row r="1454" spans="5:5" x14ac:dyDescent="0.25">
      <c r="E1454" s="58"/>
    </row>
    <row r="1455" spans="5:5" x14ac:dyDescent="0.25">
      <c r="E1455" s="58"/>
    </row>
    <row r="1456" spans="5:5" x14ac:dyDescent="0.25">
      <c r="E1456" s="58"/>
    </row>
    <row r="1457" spans="5:5" x14ac:dyDescent="0.25">
      <c r="E1457" s="58"/>
    </row>
    <row r="1458" spans="5:5" x14ac:dyDescent="0.25">
      <c r="E1458" s="58"/>
    </row>
    <row r="1459" spans="5:5" x14ac:dyDescent="0.25">
      <c r="E1459" s="58"/>
    </row>
    <row r="1460" spans="5:5" x14ac:dyDescent="0.25">
      <c r="E1460" s="58"/>
    </row>
    <row r="1461" spans="5:5" x14ac:dyDescent="0.25">
      <c r="E1461" s="58"/>
    </row>
    <row r="1462" spans="5:5" x14ac:dyDescent="0.25">
      <c r="E1462" s="58"/>
    </row>
    <row r="1463" spans="5:5" x14ac:dyDescent="0.25">
      <c r="E1463" s="58"/>
    </row>
    <row r="1464" spans="5:5" x14ac:dyDescent="0.25">
      <c r="E1464" s="58"/>
    </row>
    <row r="1465" spans="5:5" x14ac:dyDescent="0.25">
      <c r="E1465" s="58"/>
    </row>
    <row r="1466" spans="5:5" x14ac:dyDescent="0.25">
      <c r="E1466" s="58"/>
    </row>
    <row r="1467" spans="5:5" x14ac:dyDescent="0.25">
      <c r="E1467" s="58"/>
    </row>
    <row r="1468" spans="5:5" x14ac:dyDescent="0.25">
      <c r="E1468" s="58"/>
    </row>
    <row r="1469" spans="5:5" x14ac:dyDescent="0.25">
      <c r="E1469" s="58"/>
    </row>
    <row r="1470" spans="5:5" x14ac:dyDescent="0.25">
      <c r="E1470" s="58"/>
    </row>
    <row r="1471" spans="5:5" x14ac:dyDescent="0.25">
      <c r="E1471" s="58"/>
    </row>
    <row r="1472" spans="5:5" x14ac:dyDescent="0.25">
      <c r="E1472" s="58"/>
    </row>
    <row r="1473" spans="5:5" x14ac:dyDescent="0.25">
      <c r="E1473" s="58"/>
    </row>
    <row r="1474" spans="5:5" x14ac:dyDescent="0.25">
      <c r="E1474" s="58"/>
    </row>
    <row r="1475" spans="5:5" x14ac:dyDescent="0.25">
      <c r="E1475" s="58"/>
    </row>
    <row r="1476" spans="5:5" x14ac:dyDescent="0.25">
      <c r="E1476" s="58"/>
    </row>
    <row r="1477" spans="5:5" x14ac:dyDescent="0.25">
      <c r="E1477" s="58"/>
    </row>
    <row r="1478" spans="5:5" x14ac:dyDescent="0.25">
      <c r="E1478" s="58"/>
    </row>
    <row r="1479" spans="5:5" x14ac:dyDescent="0.25">
      <c r="E1479" s="58"/>
    </row>
    <row r="1480" spans="5:5" x14ac:dyDescent="0.25">
      <c r="E1480" s="58"/>
    </row>
    <row r="1481" spans="5:5" x14ac:dyDescent="0.25">
      <c r="E1481" s="58"/>
    </row>
    <row r="1482" spans="5:5" x14ac:dyDescent="0.25">
      <c r="E1482" s="58"/>
    </row>
    <row r="1483" spans="5:5" x14ac:dyDescent="0.25">
      <c r="E1483" s="58"/>
    </row>
    <row r="1484" spans="5:5" x14ac:dyDescent="0.25">
      <c r="E1484" s="58"/>
    </row>
    <row r="1485" spans="5:5" x14ac:dyDescent="0.25">
      <c r="E1485" s="58"/>
    </row>
    <row r="1486" spans="5:5" x14ac:dyDescent="0.25">
      <c r="E1486" s="58"/>
    </row>
    <row r="1487" spans="5:5" x14ac:dyDescent="0.25">
      <c r="E1487" s="58"/>
    </row>
    <row r="1488" spans="5:5" x14ac:dyDescent="0.25">
      <c r="E1488" s="58"/>
    </row>
    <row r="1489" spans="5:5" x14ac:dyDescent="0.25">
      <c r="E1489" s="58"/>
    </row>
    <row r="1490" spans="5:5" x14ac:dyDescent="0.25">
      <c r="E1490" s="58"/>
    </row>
    <row r="1491" spans="5:5" x14ac:dyDescent="0.25">
      <c r="E1491" s="58"/>
    </row>
    <row r="1492" spans="5:5" x14ac:dyDescent="0.25">
      <c r="E1492" s="58"/>
    </row>
    <row r="1493" spans="5:5" x14ac:dyDescent="0.25">
      <c r="E1493" s="58"/>
    </row>
    <row r="1494" spans="5:5" x14ac:dyDescent="0.25">
      <c r="E1494" s="58"/>
    </row>
    <row r="1495" spans="5:5" x14ac:dyDescent="0.25">
      <c r="E1495" s="58"/>
    </row>
    <row r="1496" spans="5:5" x14ac:dyDescent="0.25">
      <c r="E1496" s="58"/>
    </row>
    <row r="1497" spans="5:5" x14ac:dyDescent="0.25">
      <c r="E1497" s="58"/>
    </row>
    <row r="1498" spans="5:5" x14ac:dyDescent="0.25">
      <c r="E1498" s="58"/>
    </row>
    <row r="1499" spans="5:5" x14ac:dyDescent="0.25">
      <c r="E1499" s="58"/>
    </row>
    <row r="1500" spans="5:5" x14ac:dyDescent="0.25">
      <c r="E1500" s="58"/>
    </row>
    <row r="1501" spans="5:5" x14ac:dyDescent="0.25">
      <c r="E1501" s="58"/>
    </row>
    <row r="1502" spans="5:5" x14ac:dyDescent="0.25">
      <c r="E1502" s="58"/>
    </row>
    <row r="1503" spans="5:5" x14ac:dyDescent="0.25">
      <c r="E1503" s="58"/>
    </row>
    <row r="1504" spans="5:5" x14ac:dyDescent="0.25">
      <c r="E1504" s="58"/>
    </row>
    <row r="1505" spans="5:5" x14ac:dyDescent="0.25">
      <c r="E1505" s="58"/>
    </row>
    <row r="1506" spans="5:5" x14ac:dyDescent="0.25">
      <c r="E1506" s="58"/>
    </row>
    <row r="1507" spans="5:5" x14ac:dyDescent="0.25">
      <c r="E1507" s="58"/>
    </row>
    <row r="1508" spans="5:5" x14ac:dyDescent="0.25">
      <c r="E1508" s="58"/>
    </row>
    <row r="1509" spans="5:5" x14ac:dyDescent="0.25">
      <c r="E1509" s="58"/>
    </row>
    <row r="1510" spans="5:5" x14ac:dyDescent="0.25">
      <c r="E1510" s="58"/>
    </row>
    <row r="1511" spans="5:5" x14ac:dyDescent="0.25">
      <c r="E1511" s="58"/>
    </row>
    <row r="1512" spans="5:5" x14ac:dyDescent="0.25">
      <c r="E1512" s="58"/>
    </row>
    <row r="1513" spans="5:5" x14ac:dyDescent="0.25">
      <c r="E1513" s="58"/>
    </row>
    <row r="1514" spans="5:5" x14ac:dyDescent="0.25">
      <c r="E1514" s="58"/>
    </row>
    <row r="1515" spans="5:5" x14ac:dyDescent="0.25">
      <c r="E1515" s="58"/>
    </row>
    <row r="1516" spans="5:5" x14ac:dyDescent="0.25">
      <c r="E1516" s="58"/>
    </row>
    <row r="1517" spans="5:5" x14ac:dyDescent="0.25">
      <c r="E1517" s="58"/>
    </row>
    <row r="1518" spans="5:5" x14ac:dyDescent="0.25">
      <c r="E1518" s="58"/>
    </row>
    <row r="1519" spans="5:5" x14ac:dyDescent="0.25">
      <c r="E1519" s="58"/>
    </row>
    <row r="1520" spans="5:5" x14ac:dyDescent="0.25">
      <c r="E1520" s="58"/>
    </row>
    <row r="1521" spans="5:5" x14ac:dyDescent="0.25">
      <c r="E1521" s="58"/>
    </row>
    <row r="1522" spans="5:5" x14ac:dyDescent="0.25">
      <c r="E1522" s="58"/>
    </row>
    <row r="1523" spans="5:5" x14ac:dyDescent="0.25">
      <c r="E1523" s="58"/>
    </row>
    <row r="1524" spans="5:5" x14ac:dyDescent="0.25">
      <c r="E1524" s="58"/>
    </row>
    <row r="1525" spans="5:5" x14ac:dyDescent="0.25">
      <c r="E1525" s="58"/>
    </row>
    <row r="1526" spans="5:5" x14ac:dyDescent="0.25">
      <c r="E1526" s="58"/>
    </row>
    <row r="1527" spans="5:5" x14ac:dyDescent="0.25">
      <c r="E1527" s="58"/>
    </row>
    <row r="1528" spans="5:5" x14ac:dyDescent="0.25">
      <c r="E1528" s="58"/>
    </row>
    <row r="1529" spans="5:5" x14ac:dyDescent="0.25">
      <c r="E1529" s="58"/>
    </row>
    <row r="1530" spans="5:5" x14ac:dyDescent="0.25">
      <c r="E1530" s="58"/>
    </row>
    <row r="1531" spans="5:5" x14ac:dyDescent="0.25">
      <c r="E1531" s="58"/>
    </row>
    <row r="1532" spans="5:5" x14ac:dyDescent="0.25">
      <c r="E1532" s="58"/>
    </row>
    <row r="1533" spans="5:5" x14ac:dyDescent="0.25">
      <c r="E1533" s="58"/>
    </row>
    <row r="1534" spans="5:5" x14ac:dyDescent="0.25">
      <c r="E1534" s="58"/>
    </row>
    <row r="1535" spans="5:5" x14ac:dyDescent="0.25">
      <c r="E1535" s="58"/>
    </row>
    <row r="1536" spans="5:5" x14ac:dyDescent="0.25">
      <c r="E1536" s="58"/>
    </row>
    <row r="1537" spans="5:5" x14ac:dyDescent="0.25">
      <c r="E1537" s="58"/>
    </row>
    <row r="1538" spans="5:5" x14ac:dyDescent="0.25">
      <c r="E1538" s="58"/>
    </row>
    <row r="1539" spans="5:5" x14ac:dyDescent="0.25">
      <c r="E1539" s="58"/>
    </row>
    <row r="1540" spans="5:5" x14ac:dyDescent="0.25">
      <c r="E1540" s="58"/>
    </row>
    <row r="1541" spans="5:5" x14ac:dyDescent="0.25">
      <c r="E1541" s="58"/>
    </row>
    <row r="1542" spans="5:5" x14ac:dyDescent="0.25">
      <c r="E1542" s="58"/>
    </row>
    <row r="1543" spans="5:5" x14ac:dyDescent="0.25">
      <c r="E1543" s="58"/>
    </row>
    <row r="1544" spans="5:5" x14ac:dyDescent="0.25">
      <c r="E1544" s="58"/>
    </row>
    <row r="1545" spans="5:5" x14ac:dyDescent="0.25">
      <c r="E1545" s="58"/>
    </row>
    <row r="1546" spans="5:5" x14ac:dyDescent="0.25">
      <c r="E1546" s="58"/>
    </row>
    <row r="1547" spans="5:5" x14ac:dyDescent="0.25">
      <c r="E1547" s="58"/>
    </row>
    <row r="1548" spans="5:5" x14ac:dyDescent="0.25">
      <c r="E1548" s="58"/>
    </row>
    <row r="1549" spans="5:5" x14ac:dyDescent="0.25">
      <c r="E1549" s="58"/>
    </row>
    <row r="1550" spans="5:5" x14ac:dyDescent="0.25">
      <c r="E1550" s="58"/>
    </row>
    <row r="1551" spans="5:5" x14ac:dyDescent="0.25">
      <c r="E1551" s="58"/>
    </row>
    <row r="1552" spans="5:5" x14ac:dyDescent="0.25">
      <c r="E1552" s="58"/>
    </row>
    <row r="1553" spans="5:5" x14ac:dyDescent="0.25">
      <c r="E1553" s="58"/>
    </row>
    <row r="1554" spans="5:5" x14ac:dyDescent="0.25">
      <c r="E1554" s="58"/>
    </row>
    <row r="1555" spans="5:5" x14ac:dyDescent="0.25">
      <c r="E1555" s="58"/>
    </row>
    <row r="1556" spans="5:5" x14ac:dyDescent="0.25">
      <c r="E1556" s="58"/>
    </row>
    <row r="1557" spans="5:5" x14ac:dyDescent="0.25">
      <c r="E1557" s="58"/>
    </row>
    <row r="1558" spans="5:5" x14ac:dyDescent="0.25">
      <c r="E1558" s="58"/>
    </row>
    <row r="1559" spans="5:5" x14ac:dyDescent="0.25">
      <c r="E1559" s="58"/>
    </row>
    <row r="1560" spans="5:5" x14ac:dyDescent="0.25">
      <c r="E1560" s="58"/>
    </row>
    <row r="1561" spans="5:5" x14ac:dyDescent="0.25">
      <c r="E1561" s="58"/>
    </row>
    <row r="1562" spans="5:5" x14ac:dyDescent="0.25">
      <c r="E1562" s="58"/>
    </row>
    <row r="1563" spans="5:5" x14ac:dyDescent="0.25">
      <c r="E1563" s="58"/>
    </row>
    <row r="1564" spans="5:5" x14ac:dyDescent="0.25">
      <c r="E1564" s="58"/>
    </row>
    <row r="1565" spans="5:5" x14ac:dyDescent="0.25">
      <c r="E1565" s="58"/>
    </row>
    <row r="1566" spans="5:5" x14ac:dyDescent="0.25">
      <c r="E1566" s="58"/>
    </row>
    <row r="1567" spans="5:5" x14ac:dyDescent="0.25">
      <c r="E1567" s="58"/>
    </row>
    <row r="1568" spans="5:5" x14ac:dyDescent="0.25">
      <c r="E1568" s="58"/>
    </row>
    <row r="1569" spans="5:5" x14ac:dyDescent="0.25">
      <c r="E1569" s="58"/>
    </row>
    <row r="1570" spans="5:5" x14ac:dyDescent="0.25">
      <c r="E1570" s="58"/>
    </row>
    <row r="1571" spans="5:5" x14ac:dyDescent="0.25">
      <c r="E1571" s="58"/>
    </row>
    <row r="1572" spans="5:5" x14ac:dyDescent="0.25">
      <c r="E1572" s="58"/>
    </row>
    <row r="1573" spans="5:5" x14ac:dyDescent="0.25">
      <c r="E1573" s="58"/>
    </row>
    <row r="1574" spans="5:5" x14ac:dyDescent="0.25">
      <c r="E1574" s="58"/>
    </row>
    <row r="1575" spans="5:5" x14ac:dyDescent="0.25">
      <c r="E1575" s="58"/>
    </row>
    <row r="1576" spans="5:5" x14ac:dyDescent="0.25">
      <c r="E1576" s="58"/>
    </row>
    <row r="1577" spans="5:5" x14ac:dyDescent="0.25">
      <c r="E1577" s="58"/>
    </row>
    <row r="1578" spans="5:5" x14ac:dyDescent="0.25">
      <c r="E1578" s="58"/>
    </row>
    <row r="1579" spans="5:5" x14ac:dyDescent="0.25">
      <c r="E1579" s="58"/>
    </row>
    <row r="1580" spans="5:5" x14ac:dyDescent="0.25">
      <c r="E1580" s="58"/>
    </row>
    <row r="1581" spans="5:5" x14ac:dyDescent="0.25">
      <c r="E1581" s="58"/>
    </row>
    <row r="1582" spans="5:5" x14ac:dyDescent="0.25">
      <c r="E1582" s="58"/>
    </row>
    <row r="1583" spans="5:5" x14ac:dyDescent="0.25">
      <c r="E1583" s="58"/>
    </row>
    <row r="1584" spans="5:5" x14ac:dyDescent="0.25">
      <c r="E1584" s="58"/>
    </row>
    <row r="1585" spans="5:5" x14ac:dyDescent="0.25">
      <c r="E1585" s="58"/>
    </row>
    <row r="1586" spans="5:5" x14ac:dyDescent="0.25">
      <c r="E1586" s="58"/>
    </row>
    <row r="1587" spans="5:5" x14ac:dyDescent="0.25">
      <c r="E1587" s="58"/>
    </row>
    <row r="1588" spans="5:5" x14ac:dyDescent="0.25">
      <c r="E1588" s="58"/>
    </row>
    <row r="1589" spans="5:5" x14ac:dyDescent="0.25">
      <c r="E1589" s="58"/>
    </row>
    <row r="1590" spans="5:5" x14ac:dyDescent="0.25">
      <c r="E1590" s="58"/>
    </row>
    <row r="1591" spans="5:5" x14ac:dyDescent="0.25">
      <c r="E1591" s="58"/>
    </row>
    <row r="1592" spans="5:5" x14ac:dyDescent="0.25">
      <c r="E1592" s="58"/>
    </row>
    <row r="1593" spans="5:5" x14ac:dyDescent="0.25">
      <c r="E1593" s="58"/>
    </row>
    <row r="1594" spans="5:5" x14ac:dyDescent="0.25">
      <c r="E1594" s="58"/>
    </row>
    <row r="1595" spans="5:5" x14ac:dyDescent="0.25">
      <c r="E1595" s="58"/>
    </row>
    <row r="1596" spans="5:5" x14ac:dyDescent="0.25">
      <c r="E1596" s="58"/>
    </row>
    <row r="1597" spans="5:5" x14ac:dyDescent="0.25">
      <c r="E1597" s="58"/>
    </row>
    <row r="1598" spans="5:5" x14ac:dyDescent="0.25">
      <c r="E1598" s="58"/>
    </row>
    <row r="1599" spans="5:5" x14ac:dyDescent="0.25">
      <c r="E1599" s="58"/>
    </row>
    <row r="1600" spans="5:5" x14ac:dyDescent="0.25">
      <c r="E1600" s="58"/>
    </row>
    <row r="1601" spans="5:5" x14ac:dyDescent="0.25">
      <c r="E1601" s="58"/>
    </row>
    <row r="1602" spans="5:5" x14ac:dyDescent="0.25">
      <c r="E1602" s="58"/>
    </row>
    <row r="1603" spans="5:5" x14ac:dyDescent="0.25">
      <c r="E1603" s="58"/>
    </row>
    <row r="1604" spans="5:5" x14ac:dyDescent="0.25">
      <c r="E1604" s="58"/>
    </row>
    <row r="1605" spans="5:5" x14ac:dyDescent="0.25">
      <c r="E1605" s="58"/>
    </row>
    <row r="1606" spans="5:5" x14ac:dyDescent="0.25">
      <c r="E1606" s="58"/>
    </row>
    <row r="1607" spans="5:5" x14ac:dyDescent="0.25">
      <c r="E1607" s="58"/>
    </row>
    <row r="1608" spans="5:5" x14ac:dyDescent="0.25">
      <c r="E1608" s="58"/>
    </row>
    <row r="1609" spans="5:5" x14ac:dyDescent="0.25">
      <c r="E1609" s="58"/>
    </row>
    <row r="1610" spans="5:5" x14ac:dyDescent="0.25">
      <c r="E1610" s="58"/>
    </row>
    <row r="1611" spans="5:5" x14ac:dyDescent="0.25">
      <c r="E1611" s="58"/>
    </row>
    <row r="1612" spans="5:5" x14ac:dyDescent="0.25">
      <c r="E1612" s="58"/>
    </row>
    <row r="1613" spans="5:5" x14ac:dyDescent="0.25">
      <c r="E1613" s="58"/>
    </row>
    <row r="1614" spans="5:5" x14ac:dyDescent="0.25">
      <c r="E1614" s="58"/>
    </row>
    <row r="1615" spans="5:5" x14ac:dyDescent="0.25">
      <c r="E1615" s="58"/>
    </row>
    <row r="1616" spans="5:5" x14ac:dyDescent="0.25">
      <c r="E1616" s="58"/>
    </row>
    <row r="1617" spans="5:5" x14ac:dyDescent="0.25">
      <c r="E1617" s="58"/>
    </row>
    <row r="1618" spans="5:5" x14ac:dyDescent="0.25">
      <c r="E1618" s="58"/>
    </row>
    <row r="1619" spans="5:5" x14ac:dyDescent="0.25">
      <c r="E1619" s="58"/>
    </row>
    <row r="1620" spans="5:5" x14ac:dyDescent="0.25">
      <c r="E1620" s="58"/>
    </row>
    <row r="1621" spans="5:5" x14ac:dyDescent="0.25">
      <c r="E1621" s="58"/>
    </row>
    <row r="1622" spans="5:5" x14ac:dyDescent="0.25">
      <c r="E1622" s="58"/>
    </row>
    <row r="1623" spans="5:5" x14ac:dyDescent="0.25">
      <c r="E1623" s="58"/>
    </row>
    <row r="1624" spans="5:5" x14ac:dyDescent="0.25">
      <c r="E1624" s="58"/>
    </row>
    <row r="1625" spans="5:5" x14ac:dyDescent="0.25">
      <c r="E1625" s="58"/>
    </row>
    <row r="1626" spans="5:5" x14ac:dyDescent="0.25">
      <c r="E1626" s="58"/>
    </row>
    <row r="1627" spans="5:5" x14ac:dyDescent="0.25">
      <c r="E1627" s="58"/>
    </row>
    <row r="1628" spans="5:5" x14ac:dyDescent="0.25">
      <c r="E1628" s="58"/>
    </row>
    <row r="1629" spans="5:5" x14ac:dyDescent="0.25">
      <c r="E1629" s="58"/>
    </row>
    <row r="1630" spans="5:5" x14ac:dyDescent="0.25">
      <c r="E1630" s="58"/>
    </row>
    <row r="1631" spans="5:5" x14ac:dyDescent="0.25">
      <c r="E1631" s="58"/>
    </row>
    <row r="1632" spans="5:5" x14ac:dyDescent="0.25">
      <c r="E1632" s="58"/>
    </row>
    <row r="1633" spans="5:5" x14ac:dyDescent="0.25">
      <c r="E1633" s="58"/>
    </row>
    <row r="1634" spans="5:5" x14ac:dyDescent="0.25">
      <c r="E1634" s="58"/>
    </row>
    <row r="1635" spans="5:5" x14ac:dyDescent="0.25">
      <c r="E1635" s="58"/>
    </row>
    <row r="1636" spans="5:5" x14ac:dyDescent="0.25">
      <c r="E1636" s="58"/>
    </row>
    <row r="1637" spans="5:5" x14ac:dyDescent="0.25">
      <c r="E1637" s="58"/>
    </row>
    <row r="1638" spans="5:5" x14ac:dyDescent="0.25">
      <c r="E1638" s="58"/>
    </row>
    <row r="1639" spans="5:5" x14ac:dyDescent="0.25">
      <c r="E1639" s="58"/>
    </row>
    <row r="1640" spans="5:5" x14ac:dyDescent="0.25">
      <c r="E1640" s="58"/>
    </row>
    <row r="1641" spans="5:5" x14ac:dyDescent="0.25">
      <c r="E1641" s="58"/>
    </row>
    <row r="1642" spans="5:5" x14ac:dyDescent="0.25">
      <c r="E1642" s="58"/>
    </row>
    <row r="1643" spans="5:5" x14ac:dyDescent="0.25">
      <c r="E1643" s="58"/>
    </row>
    <row r="1644" spans="5:5" x14ac:dyDescent="0.25">
      <c r="E1644" s="58"/>
    </row>
    <row r="1645" spans="5:5" x14ac:dyDescent="0.25">
      <c r="E1645" s="58"/>
    </row>
    <row r="1646" spans="5:5" x14ac:dyDescent="0.25">
      <c r="E1646" s="58"/>
    </row>
    <row r="1647" spans="5:5" x14ac:dyDescent="0.25">
      <c r="E1647" s="58"/>
    </row>
    <row r="1648" spans="5:5" x14ac:dyDescent="0.25">
      <c r="E1648" s="58"/>
    </row>
    <row r="1649" spans="5:5" x14ac:dyDescent="0.25">
      <c r="E1649" s="58"/>
    </row>
    <row r="1650" spans="5:5" x14ac:dyDescent="0.25">
      <c r="E1650" s="58"/>
    </row>
    <row r="1651" spans="5:5" x14ac:dyDescent="0.25">
      <c r="E1651" s="58"/>
    </row>
    <row r="1652" spans="5:5" x14ac:dyDescent="0.25">
      <c r="E1652" s="58"/>
    </row>
    <row r="1653" spans="5:5" x14ac:dyDescent="0.25">
      <c r="E1653" s="58"/>
    </row>
    <row r="1654" spans="5:5" x14ac:dyDescent="0.25">
      <c r="E1654" s="58"/>
    </row>
    <row r="1655" spans="5:5" x14ac:dyDescent="0.25">
      <c r="E1655" s="58"/>
    </row>
    <row r="1656" spans="5:5" x14ac:dyDescent="0.25">
      <c r="E1656" s="58"/>
    </row>
    <row r="1657" spans="5:5" x14ac:dyDescent="0.25">
      <c r="E1657" s="58"/>
    </row>
    <row r="1658" spans="5:5" x14ac:dyDescent="0.25">
      <c r="E1658" s="58"/>
    </row>
    <row r="1659" spans="5:5" x14ac:dyDescent="0.25">
      <c r="E1659" s="58"/>
    </row>
    <row r="1660" spans="5:5" x14ac:dyDescent="0.25">
      <c r="E1660" s="58"/>
    </row>
    <row r="1661" spans="5:5" x14ac:dyDescent="0.25">
      <c r="E1661" s="58"/>
    </row>
    <row r="1662" spans="5:5" x14ac:dyDescent="0.25">
      <c r="E1662" s="58"/>
    </row>
    <row r="1663" spans="5:5" x14ac:dyDescent="0.25">
      <c r="E1663" s="58"/>
    </row>
    <row r="1664" spans="5:5" x14ac:dyDescent="0.25">
      <c r="E1664" s="58"/>
    </row>
    <row r="1665" spans="5:5" x14ac:dyDescent="0.25">
      <c r="E1665" s="58"/>
    </row>
    <row r="1666" spans="5:5" x14ac:dyDescent="0.25">
      <c r="E1666" s="58"/>
    </row>
    <row r="1667" spans="5:5" x14ac:dyDescent="0.25">
      <c r="E1667" s="58"/>
    </row>
    <row r="1668" spans="5:5" x14ac:dyDescent="0.25">
      <c r="E1668" s="58"/>
    </row>
    <row r="1669" spans="5:5" x14ac:dyDescent="0.25">
      <c r="E1669" s="58"/>
    </row>
    <row r="1670" spans="5:5" x14ac:dyDescent="0.25">
      <c r="E1670" s="58"/>
    </row>
    <row r="1671" spans="5:5" x14ac:dyDescent="0.25">
      <c r="E1671" s="58"/>
    </row>
    <row r="1672" spans="5:5" x14ac:dyDescent="0.25">
      <c r="E1672" s="58"/>
    </row>
    <row r="1673" spans="5:5" x14ac:dyDescent="0.25">
      <c r="E1673" s="58"/>
    </row>
    <row r="1674" spans="5:5" x14ac:dyDescent="0.25">
      <c r="E1674" s="58"/>
    </row>
    <row r="1675" spans="5:5" x14ac:dyDescent="0.25">
      <c r="E1675" s="58"/>
    </row>
    <row r="1676" spans="5:5" x14ac:dyDescent="0.25">
      <c r="E1676" s="58"/>
    </row>
    <row r="1677" spans="5:5" x14ac:dyDescent="0.25">
      <c r="E1677" s="58"/>
    </row>
    <row r="1678" spans="5:5" x14ac:dyDescent="0.25">
      <c r="E1678" s="58"/>
    </row>
    <row r="1679" spans="5:5" x14ac:dyDescent="0.25">
      <c r="E1679" s="58"/>
    </row>
    <row r="1680" spans="5:5" x14ac:dyDescent="0.25">
      <c r="E1680" s="58"/>
    </row>
    <row r="1681" spans="5:5" x14ac:dyDescent="0.25">
      <c r="E1681" s="58"/>
    </row>
    <row r="1682" spans="5:5" x14ac:dyDescent="0.25">
      <c r="E1682" s="58"/>
    </row>
    <row r="1683" spans="5:5" x14ac:dyDescent="0.25">
      <c r="E1683" s="58"/>
    </row>
    <row r="1684" spans="5:5" x14ac:dyDescent="0.25">
      <c r="E1684" s="58"/>
    </row>
    <row r="1685" spans="5:5" x14ac:dyDescent="0.25">
      <c r="E1685" s="58"/>
    </row>
    <row r="1686" spans="5:5" x14ac:dyDescent="0.25">
      <c r="E1686" s="58"/>
    </row>
    <row r="1687" spans="5:5" x14ac:dyDescent="0.25">
      <c r="E1687" s="58"/>
    </row>
    <row r="1688" spans="5:5" x14ac:dyDescent="0.25">
      <c r="E1688" s="58"/>
    </row>
    <row r="1689" spans="5:5" x14ac:dyDescent="0.25">
      <c r="E1689" s="58"/>
    </row>
    <row r="1690" spans="5:5" x14ac:dyDescent="0.25">
      <c r="E1690" s="58"/>
    </row>
    <row r="1691" spans="5:5" x14ac:dyDescent="0.25">
      <c r="E1691" s="58"/>
    </row>
    <row r="1692" spans="5:5" x14ac:dyDescent="0.25">
      <c r="E1692" s="58"/>
    </row>
    <row r="1693" spans="5:5" x14ac:dyDescent="0.25">
      <c r="E1693" s="58"/>
    </row>
    <row r="1694" spans="5:5" x14ac:dyDescent="0.25">
      <c r="E1694" s="58"/>
    </row>
    <row r="1695" spans="5:5" x14ac:dyDescent="0.25">
      <c r="E1695" s="58"/>
    </row>
    <row r="1696" spans="5:5" x14ac:dyDescent="0.25">
      <c r="E1696" s="58"/>
    </row>
    <row r="1697" spans="5:5" x14ac:dyDescent="0.25">
      <c r="E1697" s="58"/>
    </row>
    <row r="1698" spans="5:5" x14ac:dyDescent="0.25">
      <c r="E1698" s="58"/>
    </row>
    <row r="1699" spans="5:5" x14ac:dyDescent="0.25">
      <c r="E1699" s="58"/>
    </row>
    <row r="1700" spans="5:5" x14ac:dyDescent="0.25">
      <c r="E1700" s="58"/>
    </row>
    <row r="1701" spans="5:5" x14ac:dyDescent="0.25">
      <c r="E1701" s="58"/>
    </row>
    <row r="1702" spans="5:5" x14ac:dyDescent="0.25">
      <c r="E1702" s="58"/>
    </row>
    <row r="1703" spans="5:5" x14ac:dyDescent="0.25">
      <c r="E1703" s="58"/>
    </row>
    <row r="1704" spans="5:5" x14ac:dyDescent="0.25">
      <c r="E1704" s="58"/>
    </row>
    <row r="1705" spans="5:5" x14ac:dyDescent="0.25">
      <c r="E1705" s="58"/>
    </row>
    <row r="1706" spans="5:5" x14ac:dyDescent="0.25">
      <c r="E1706" s="58"/>
    </row>
    <row r="1707" spans="5:5" x14ac:dyDescent="0.25">
      <c r="E1707" s="58"/>
    </row>
    <row r="1708" spans="5:5" x14ac:dyDescent="0.25">
      <c r="E1708" s="58"/>
    </row>
    <row r="1709" spans="5:5" x14ac:dyDescent="0.25">
      <c r="E1709" s="58"/>
    </row>
    <row r="1710" spans="5:5" x14ac:dyDescent="0.25">
      <c r="E1710" s="58"/>
    </row>
    <row r="1711" spans="5:5" x14ac:dyDescent="0.25">
      <c r="E1711" s="58"/>
    </row>
    <row r="1712" spans="5:5" x14ac:dyDescent="0.25">
      <c r="E1712" s="58"/>
    </row>
    <row r="1713" spans="5:5" x14ac:dyDescent="0.25">
      <c r="E1713" s="58"/>
    </row>
    <row r="1714" spans="5:5" x14ac:dyDescent="0.25">
      <c r="E1714" s="58"/>
    </row>
    <row r="1715" spans="5:5" x14ac:dyDescent="0.25">
      <c r="E1715" s="58"/>
    </row>
    <row r="1716" spans="5:5" x14ac:dyDescent="0.25">
      <c r="E1716" s="58"/>
    </row>
    <row r="1717" spans="5:5" x14ac:dyDescent="0.25">
      <c r="E1717" s="58"/>
    </row>
    <row r="1718" spans="5:5" x14ac:dyDescent="0.25">
      <c r="E1718" s="58"/>
    </row>
    <row r="1719" spans="5:5" x14ac:dyDescent="0.25">
      <c r="E1719" s="58"/>
    </row>
    <row r="1720" spans="5:5" x14ac:dyDescent="0.25">
      <c r="E1720" s="58"/>
    </row>
    <row r="1721" spans="5:5" x14ac:dyDescent="0.25">
      <c r="E1721" s="58"/>
    </row>
    <row r="1722" spans="5:5" x14ac:dyDescent="0.25">
      <c r="E1722" s="58"/>
    </row>
    <row r="1723" spans="5:5" x14ac:dyDescent="0.25">
      <c r="E1723" s="58"/>
    </row>
    <row r="1724" spans="5:5" x14ac:dyDescent="0.25">
      <c r="E1724" s="58"/>
    </row>
    <row r="1725" spans="5:5" x14ac:dyDescent="0.25">
      <c r="E1725" s="58"/>
    </row>
    <row r="1726" spans="5:5" x14ac:dyDescent="0.25">
      <c r="E1726" s="58"/>
    </row>
    <row r="1727" spans="5:5" x14ac:dyDescent="0.25">
      <c r="E1727" s="58"/>
    </row>
    <row r="1728" spans="5:5" x14ac:dyDescent="0.25">
      <c r="E1728" s="58"/>
    </row>
    <row r="1729" spans="5:5" x14ac:dyDescent="0.25">
      <c r="E1729" s="58"/>
    </row>
    <row r="1730" spans="5:5" x14ac:dyDescent="0.25">
      <c r="E1730" s="58"/>
    </row>
    <row r="1731" spans="5:5" x14ac:dyDescent="0.25">
      <c r="E1731" s="58"/>
    </row>
    <row r="1732" spans="5:5" x14ac:dyDescent="0.25">
      <c r="E1732" s="58"/>
    </row>
    <row r="1733" spans="5:5" x14ac:dyDescent="0.25">
      <c r="E1733" s="58"/>
    </row>
    <row r="1734" spans="5:5" x14ac:dyDescent="0.25">
      <c r="E1734" s="58"/>
    </row>
    <row r="1735" spans="5:5" x14ac:dyDescent="0.25">
      <c r="E1735" s="58"/>
    </row>
    <row r="1736" spans="5:5" x14ac:dyDescent="0.25">
      <c r="E1736" s="58"/>
    </row>
    <row r="1737" spans="5:5" x14ac:dyDescent="0.25">
      <c r="E1737" s="58"/>
    </row>
    <row r="1738" spans="5:5" x14ac:dyDescent="0.25">
      <c r="E1738" s="58"/>
    </row>
    <row r="1739" spans="5:5" x14ac:dyDescent="0.25">
      <c r="E1739" s="58"/>
    </row>
    <row r="1740" spans="5:5" x14ac:dyDescent="0.25">
      <c r="E1740" s="58"/>
    </row>
    <row r="1741" spans="5:5" x14ac:dyDescent="0.25">
      <c r="E1741" s="58"/>
    </row>
    <row r="1742" spans="5:5" x14ac:dyDescent="0.25">
      <c r="E1742" s="58"/>
    </row>
    <row r="1743" spans="5:5" x14ac:dyDescent="0.25">
      <c r="E1743" s="58"/>
    </row>
    <row r="1744" spans="5:5" x14ac:dyDescent="0.25">
      <c r="E1744" s="58"/>
    </row>
    <row r="1745" spans="5:5" x14ac:dyDescent="0.25">
      <c r="E1745" s="58"/>
    </row>
    <row r="1746" spans="5:5" x14ac:dyDescent="0.25">
      <c r="E1746" s="58"/>
    </row>
    <row r="1747" spans="5:5" x14ac:dyDescent="0.25">
      <c r="E1747" s="58"/>
    </row>
    <row r="1748" spans="5:5" x14ac:dyDescent="0.25">
      <c r="E1748" s="58"/>
    </row>
    <row r="1749" spans="5:5" x14ac:dyDescent="0.25">
      <c r="E1749" s="58"/>
    </row>
    <row r="1750" spans="5:5" x14ac:dyDescent="0.25">
      <c r="E1750" s="58"/>
    </row>
    <row r="1751" spans="5:5" x14ac:dyDescent="0.25">
      <c r="E1751" s="58"/>
    </row>
    <row r="1752" spans="5:5" x14ac:dyDescent="0.25">
      <c r="E1752" s="58"/>
    </row>
    <row r="1753" spans="5:5" x14ac:dyDescent="0.25">
      <c r="E1753" s="58"/>
    </row>
    <row r="1754" spans="5:5" x14ac:dyDescent="0.25">
      <c r="E1754" s="58"/>
    </row>
    <row r="1755" spans="5:5" x14ac:dyDescent="0.25">
      <c r="E1755" s="58"/>
    </row>
    <row r="1756" spans="5:5" x14ac:dyDescent="0.25">
      <c r="E1756" s="58"/>
    </row>
    <row r="1757" spans="5:5" x14ac:dyDescent="0.25">
      <c r="E1757" s="58"/>
    </row>
    <row r="1758" spans="5:5" x14ac:dyDescent="0.25">
      <c r="E1758" s="58"/>
    </row>
    <row r="1759" spans="5:5" x14ac:dyDescent="0.25">
      <c r="E1759" s="58"/>
    </row>
    <row r="1760" spans="5:5" x14ac:dyDescent="0.25">
      <c r="E1760" s="58"/>
    </row>
    <row r="1761" spans="5:5" x14ac:dyDescent="0.25">
      <c r="E1761" s="58"/>
    </row>
    <row r="1762" spans="5:5" x14ac:dyDescent="0.25">
      <c r="E1762" s="58"/>
    </row>
    <row r="1763" spans="5:5" x14ac:dyDescent="0.25">
      <c r="E1763" s="58"/>
    </row>
    <row r="1764" spans="5:5" x14ac:dyDescent="0.25">
      <c r="E1764" s="58"/>
    </row>
    <row r="1765" spans="5:5" x14ac:dyDescent="0.25">
      <c r="E1765" s="58"/>
    </row>
    <row r="1766" spans="5:5" x14ac:dyDescent="0.25">
      <c r="E1766" s="58"/>
    </row>
    <row r="1767" spans="5:5" x14ac:dyDescent="0.25">
      <c r="E1767" s="58"/>
    </row>
    <row r="1768" spans="5:5" x14ac:dyDescent="0.25">
      <c r="E1768" s="58"/>
    </row>
    <row r="1769" spans="5:5" x14ac:dyDescent="0.25">
      <c r="E1769" s="58"/>
    </row>
    <row r="1770" spans="5:5" x14ac:dyDescent="0.25">
      <c r="E1770" s="58"/>
    </row>
    <row r="1771" spans="5:5" x14ac:dyDescent="0.25">
      <c r="E1771" s="58"/>
    </row>
    <row r="1772" spans="5:5" x14ac:dyDescent="0.25">
      <c r="E1772" s="58"/>
    </row>
    <row r="1773" spans="5:5" x14ac:dyDescent="0.25">
      <c r="E1773" s="58"/>
    </row>
    <row r="1774" spans="5:5" x14ac:dyDescent="0.25">
      <c r="E1774" s="58"/>
    </row>
    <row r="1775" spans="5:5" x14ac:dyDescent="0.25">
      <c r="E1775" s="58"/>
    </row>
    <row r="1776" spans="5:5" x14ac:dyDescent="0.25">
      <c r="E1776" s="58"/>
    </row>
    <row r="1777" spans="5:5" x14ac:dyDescent="0.25">
      <c r="E1777" s="58"/>
    </row>
    <row r="1778" spans="5:5" x14ac:dyDescent="0.25">
      <c r="E1778" s="58"/>
    </row>
    <row r="1779" spans="5:5" x14ac:dyDescent="0.25">
      <c r="E1779" s="58"/>
    </row>
    <row r="1780" spans="5:5" x14ac:dyDescent="0.25">
      <c r="E1780" s="58"/>
    </row>
    <row r="1781" spans="5:5" x14ac:dyDescent="0.25">
      <c r="E1781" s="58"/>
    </row>
    <row r="1782" spans="5:5" x14ac:dyDescent="0.25">
      <c r="E1782" s="58"/>
    </row>
    <row r="1783" spans="5:5" x14ac:dyDescent="0.25">
      <c r="E1783" s="58"/>
    </row>
    <row r="1784" spans="5:5" x14ac:dyDescent="0.25">
      <c r="E1784" s="58"/>
    </row>
    <row r="1785" spans="5:5" x14ac:dyDescent="0.25">
      <c r="E1785" s="58"/>
    </row>
    <row r="1786" spans="5:5" x14ac:dyDescent="0.25">
      <c r="E1786" s="58"/>
    </row>
    <row r="1787" spans="5:5" x14ac:dyDescent="0.25">
      <c r="E1787" s="58"/>
    </row>
    <row r="1788" spans="5:5" x14ac:dyDescent="0.25">
      <c r="E1788" s="58"/>
    </row>
    <row r="1789" spans="5:5" x14ac:dyDescent="0.25">
      <c r="E1789" s="58"/>
    </row>
    <row r="1790" spans="5:5" x14ac:dyDescent="0.25">
      <c r="E1790" s="58"/>
    </row>
    <row r="1791" spans="5:5" x14ac:dyDescent="0.25">
      <c r="E1791" s="58"/>
    </row>
    <row r="1792" spans="5:5" x14ac:dyDescent="0.25">
      <c r="E1792" s="58"/>
    </row>
    <row r="1793" spans="5:5" x14ac:dyDescent="0.25">
      <c r="E1793" s="58"/>
    </row>
    <row r="1794" spans="5:5" x14ac:dyDescent="0.25">
      <c r="E1794" s="58"/>
    </row>
    <row r="1795" spans="5:5" x14ac:dyDescent="0.25">
      <c r="E1795" s="58"/>
    </row>
    <row r="1796" spans="5:5" x14ac:dyDescent="0.25">
      <c r="E1796" s="58"/>
    </row>
    <row r="1797" spans="5:5" x14ac:dyDescent="0.25">
      <c r="E1797" s="58"/>
    </row>
    <row r="1798" spans="5:5" x14ac:dyDescent="0.25">
      <c r="E1798" s="58"/>
    </row>
    <row r="1799" spans="5:5" x14ac:dyDescent="0.25">
      <c r="E1799" s="58"/>
    </row>
    <row r="1800" spans="5:5" x14ac:dyDescent="0.25">
      <c r="E1800" s="58"/>
    </row>
    <row r="1801" spans="5:5" x14ac:dyDescent="0.25">
      <c r="E1801" s="58"/>
    </row>
    <row r="1802" spans="5:5" x14ac:dyDescent="0.25">
      <c r="E1802" s="58"/>
    </row>
    <row r="1803" spans="5:5" x14ac:dyDescent="0.25">
      <c r="E1803" s="58"/>
    </row>
    <row r="1804" spans="5:5" x14ac:dyDescent="0.25">
      <c r="E1804" s="58"/>
    </row>
    <row r="1805" spans="5:5" x14ac:dyDescent="0.25">
      <c r="E1805" s="58"/>
    </row>
    <row r="1806" spans="5:5" x14ac:dyDescent="0.25">
      <c r="E1806" s="58"/>
    </row>
    <row r="1807" spans="5:5" x14ac:dyDescent="0.25">
      <c r="E1807" s="58"/>
    </row>
    <row r="1808" spans="5:5" x14ac:dyDescent="0.25">
      <c r="E1808" s="58"/>
    </row>
    <row r="1809" spans="5:5" x14ac:dyDescent="0.25">
      <c r="E1809" s="58"/>
    </row>
    <row r="1810" spans="5:5" x14ac:dyDescent="0.25">
      <c r="E1810" s="58"/>
    </row>
    <row r="1811" spans="5:5" x14ac:dyDescent="0.25">
      <c r="E1811" s="58"/>
    </row>
    <row r="1812" spans="5:5" x14ac:dyDescent="0.25">
      <c r="E1812" s="58"/>
    </row>
    <row r="1813" spans="5:5" x14ac:dyDescent="0.25">
      <c r="E1813" s="58"/>
    </row>
    <row r="1814" spans="5:5" x14ac:dyDescent="0.25">
      <c r="E1814" s="58"/>
    </row>
    <row r="1815" spans="5:5" x14ac:dyDescent="0.25">
      <c r="E1815" s="58"/>
    </row>
    <row r="1816" spans="5:5" x14ac:dyDescent="0.25">
      <c r="E1816" s="58"/>
    </row>
    <row r="1817" spans="5:5" x14ac:dyDescent="0.25">
      <c r="E1817" s="58"/>
    </row>
    <row r="1818" spans="5:5" x14ac:dyDescent="0.25">
      <c r="E1818" s="58"/>
    </row>
    <row r="1819" spans="5:5" x14ac:dyDescent="0.25">
      <c r="E1819" s="58"/>
    </row>
    <row r="1820" spans="5:5" x14ac:dyDescent="0.25">
      <c r="E1820" s="58"/>
    </row>
    <row r="1821" spans="5:5" x14ac:dyDescent="0.25">
      <c r="E1821" s="58"/>
    </row>
    <row r="1822" spans="5:5" x14ac:dyDescent="0.25">
      <c r="E1822" s="58"/>
    </row>
    <row r="1823" spans="5:5" x14ac:dyDescent="0.25">
      <c r="E1823" s="58"/>
    </row>
    <row r="1824" spans="5:5" x14ac:dyDescent="0.25">
      <c r="E1824" s="58"/>
    </row>
    <row r="1825" spans="5:5" x14ac:dyDescent="0.25">
      <c r="E1825" s="58"/>
    </row>
    <row r="1826" spans="5:5" x14ac:dyDescent="0.25">
      <c r="E1826" s="58"/>
    </row>
    <row r="1827" spans="5:5" x14ac:dyDescent="0.25">
      <c r="E1827" s="58"/>
    </row>
    <row r="1828" spans="5:5" x14ac:dyDescent="0.25">
      <c r="E1828" s="58"/>
    </row>
    <row r="1829" spans="5:5" x14ac:dyDescent="0.25">
      <c r="E1829" s="58"/>
    </row>
    <row r="1830" spans="5:5" x14ac:dyDescent="0.25">
      <c r="E1830" s="58"/>
    </row>
    <row r="1831" spans="5:5" x14ac:dyDescent="0.25">
      <c r="E1831" s="58"/>
    </row>
    <row r="1832" spans="5:5" x14ac:dyDescent="0.25">
      <c r="E1832" s="58"/>
    </row>
    <row r="1833" spans="5:5" x14ac:dyDescent="0.25">
      <c r="E1833" s="58"/>
    </row>
    <row r="1834" spans="5:5" x14ac:dyDescent="0.25">
      <c r="E1834" s="58"/>
    </row>
    <row r="1835" spans="5:5" x14ac:dyDescent="0.25">
      <c r="E1835" s="58"/>
    </row>
    <row r="1836" spans="5:5" x14ac:dyDescent="0.25">
      <c r="E1836" s="58"/>
    </row>
    <row r="1837" spans="5:5" x14ac:dyDescent="0.25">
      <c r="E1837" s="58"/>
    </row>
    <row r="1838" spans="5:5" x14ac:dyDescent="0.25">
      <c r="E1838" s="58"/>
    </row>
    <row r="1839" spans="5:5" x14ac:dyDescent="0.25">
      <c r="E1839" s="58"/>
    </row>
    <row r="1840" spans="5:5" x14ac:dyDescent="0.25">
      <c r="E1840" s="58"/>
    </row>
    <row r="1841" spans="5:5" x14ac:dyDescent="0.25">
      <c r="E1841" s="58"/>
    </row>
    <row r="1842" spans="5:5" x14ac:dyDescent="0.25">
      <c r="E1842" s="58"/>
    </row>
    <row r="1843" spans="5:5" x14ac:dyDescent="0.25">
      <c r="E1843" s="58"/>
    </row>
    <row r="1844" spans="5:5" x14ac:dyDescent="0.25">
      <c r="E1844" s="58"/>
    </row>
    <row r="1845" spans="5:5" x14ac:dyDescent="0.25">
      <c r="E1845" s="58"/>
    </row>
    <row r="1846" spans="5:5" x14ac:dyDescent="0.25">
      <c r="E1846" s="58"/>
    </row>
    <row r="1847" spans="5:5" x14ac:dyDescent="0.25">
      <c r="E1847" s="58"/>
    </row>
    <row r="1848" spans="5:5" x14ac:dyDescent="0.25">
      <c r="E1848" s="58"/>
    </row>
    <row r="1849" spans="5:5" x14ac:dyDescent="0.25">
      <c r="E1849" s="58"/>
    </row>
    <row r="1850" spans="5:5" x14ac:dyDescent="0.25">
      <c r="E1850" s="58"/>
    </row>
    <row r="1851" spans="5:5" x14ac:dyDescent="0.25">
      <c r="E1851" s="58"/>
    </row>
    <row r="1852" spans="5:5" x14ac:dyDescent="0.25">
      <c r="E1852" s="58"/>
    </row>
    <row r="1853" spans="5:5" x14ac:dyDescent="0.25">
      <c r="E1853" s="58"/>
    </row>
    <row r="1854" spans="5:5" x14ac:dyDescent="0.25">
      <c r="E1854" s="58"/>
    </row>
    <row r="1855" spans="5:5" x14ac:dyDescent="0.25">
      <c r="E1855" s="58"/>
    </row>
    <row r="1856" spans="5:5" x14ac:dyDescent="0.25">
      <c r="E1856" s="58"/>
    </row>
    <row r="1857" spans="5:5" x14ac:dyDescent="0.25">
      <c r="E1857" s="58"/>
    </row>
    <row r="1858" spans="5:5" x14ac:dyDescent="0.25">
      <c r="E1858" s="58"/>
    </row>
    <row r="1859" spans="5:5" x14ac:dyDescent="0.25">
      <c r="E1859" s="58"/>
    </row>
    <row r="1860" spans="5:5" x14ac:dyDescent="0.25">
      <c r="E1860" s="58"/>
    </row>
    <row r="1861" spans="5:5" x14ac:dyDescent="0.25">
      <c r="E1861" s="58"/>
    </row>
    <row r="1862" spans="5:5" x14ac:dyDescent="0.25">
      <c r="E1862" s="58"/>
    </row>
    <row r="1863" spans="5:5" x14ac:dyDescent="0.25">
      <c r="E1863" s="58"/>
    </row>
    <row r="1864" spans="5:5" x14ac:dyDescent="0.25">
      <c r="E1864" s="58"/>
    </row>
    <row r="1865" spans="5:5" x14ac:dyDescent="0.25">
      <c r="E1865" s="58"/>
    </row>
    <row r="1866" spans="5:5" x14ac:dyDescent="0.25">
      <c r="E1866" s="58"/>
    </row>
    <row r="1867" spans="5:5" x14ac:dyDescent="0.25">
      <c r="E1867" s="58"/>
    </row>
    <row r="1868" spans="5:5" x14ac:dyDescent="0.25">
      <c r="E1868" s="58"/>
    </row>
    <row r="1869" spans="5:5" x14ac:dyDescent="0.25">
      <c r="E1869" s="58"/>
    </row>
    <row r="1870" spans="5:5" x14ac:dyDescent="0.25">
      <c r="E1870" s="58"/>
    </row>
    <row r="1871" spans="5:5" x14ac:dyDescent="0.25">
      <c r="E1871" s="58"/>
    </row>
    <row r="1872" spans="5:5" x14ac:dyDescent="0.25">
      <c r="E1872" s="58"/>
    </row>
    <row r="1873" spans="5:5" x14ac:dyDescent="0.25">
      <c r="E1873" s="58"/>
    </row>
    <row r="1874" spans="5:5" x14ac:dyDescent="0.25">
      <c r="E1874" s="58"/>
    </row>
    <row r="1875" spans="5:5" x14ac:dyDescent="0.25">
      <c r="E1875" s="58"/>
    </row>
    <row r="1876" spans="5:5" x14ac:dyDescent="0.25">
      <c r="E1876" s="58"/>
    </row>
    <row r="1877" spans="5:5" x14ac:dyDescent="0.25">
      <c r="E1877" s="58"/>
    </row>
    <row r="1878" spans="5:5" x14ac:dyDescent="0.25">
      <c r="E1878" s="58"/>
    </row>
    <row r="1879" spans="5:5" x14ac:dyDescent="0.25">
      <c r="E1879" s="58"/>
    </row>
    <row r="1880" spans="5:5" x14ac:dyDescent="0.25">
      <c r="E1880" s="58"/>
    </row>
    <row r="1881" spans="5:5" x14ac:dyDescent="0.25">
      <c r="E1881" s="58"/>
    </row>
    <row r="1882" spans="5:5" x14ac:dyDescent="0.25">
      <c r="E1882" s="58"/>
    </row>
    <row r="1883" spans="5:5" x14ac:dyDescent="0.25">
      <c r="E1883" s="58"/>
    </row>
    <row r="1884" spans="5:5" x14ac:dyDescent="0.25">
      <c r="E1884" s="58"/>
    </row>
    <row r="1885" spans="5:5" x14ac:dyDescent="0.25">
      <c r="E1885" s="58"/>
    </row>
    <row r="1886" spans="5:5" x14ac:dyDescent="0.25">
      <c r="E1886" s="58"/>
    </row>
    <row r="1887" spans="5:5" x14ac:dyDescent="0.25">
      <c r="E1887" s="58"/>
    </row>
    <row r="1888" spans="5:5" x14ac:dyDescent="0.25">
      <c r="E1888" s="58"/>
    </row>
    <row r="1889" spans="5:5" x14ac:dyDescent="0.25">
      <c r="E1889" s="58"/>
    </row>
    <row r="1890" spans="5:5" x14ac:dyDescent="0.25">
      <c r="E1890" s="58"/>
    </row>
    <row r="1891" spans="5:5" x14ac:dyDescent="0.25">
      <c r="E1891" s="58"/>
    </row>
    <row r="1892" spans="5:5" x14ac:dyDescent="0.25">
      <c r="E1892" s="58"/>
    </row>
    <row r="1893" spans="5:5" x14ac:dyDescent="0.25">
      <c r="E1893" s="58"/>
    </row>
    <row r="1894" spans="5:5" x14ac:dyDescent="0.25">
      <c r="E1894" s="58"/>
    </row>
    <row r="1895" spans="5:5" x14ac:dyDescent="0.25">
      <c r="E1895" s="58"/>
    </row>
    <row r="1896" spans="5:5" x14ac:dyDescent="0.25">
      <c r="E1896" s="58"/>
    </row>
    <row r="1897" spans="5:5" x14ac:dyDescent="0.25">
      <c r="E1897" s="58"/>
    </row>
    <row r="1898" spans="5:5" x14ac:dyDescent="0.25">
      <c r="E1898" s="58"/>
    </row>
    <row r="1899" spans="5:5" x14ac:dyDescent="0.25">
      <c r="E1899" s="58"/>
    </row>
    <row r="1900" spans="5:5" x14ac:dyDescent="0.25">
      <c r="E1900" s="58"/>
    </row>
    <row r="1901" spans="5:5" x14ac:dyDescent="0.25">
      <c r="E1901" s="58"/>
    </row>
    <row r="1902" spans="5:5" x14ac:dyDescent="0.25">
      <c r="E1902" s="58"/>
    </row>
    <row r="1903" spans="5:5" x14ac:dyDescent="0.25">
      <c r="E1903" s="58"/>
    </row>
    <row r="1904" spans="5:5" x14ac:dyDescent="0.25">
      <c r="E1904" s="58"/>
    </row>
    <row r="1905" spans="5:5" x14ac:dyDescent="0.25">
      <c r="E1905" s="58"/>
    </row>
    <row r="1906" spans="5:5" x14ac:dyDescent="0.25">
      <c r="E1906" s="58"/>
    </row>
    <row r="1907" spans="5:5" x14ac:dyDescent="0.25">
      <c r="E1907" s="58"/>
    </row>
    <row r="1908" spans="5:5" x14ac:dyDescent="0.25">
      <c r="E1908" s="58"/>
    </row>
    <row r="1909" spans="5:5" x14ac:dyDescent="0.25">
      <c r="E1909" s="58"/>
    </row>
    <row r="1910" spans="5:5" x14ac:dyDescent="0.25">
      <c r="E1910" s="58"/>
    </row>
    <row r="1911" spans="5:5" x14ac:dyDescent="0.25">
      <c r="E1911" s="58"/>
    </row>
    <row r="1912" spans="5:5" x14ac:dyDescent="0.25">
      <c r="E1912" s="58"/>
    </row>
    <row r="1913" spans="5:5" x14ac:dyDescent="0.25">
      <c r="E1913" s="58"/>
    </row>
    <row r="1914" spans="5:5" x14ac:dyDescent="0.25">
      <c r="E1914" s="58"/>
    </row>
    <row r="1915" spans="5:5" x14ac:dyDescent="0.25">
      <c r="E1915" s="58"/>
    </row>
    <row r="1916" spans="5:5" x14ac:dyDescent="0.25">
      <c r="E1916" s="58"/>
    </row>
    <row r="1917" spans="5:5" x14ac:dyDescent="0.25">
      <c r="E1917" s="58"/>
    </row>
    <row r="1918" spans="5:5" x14ac:dyDescent="0.25">
      <c r="E1918" s="58"/>
    </row>
    <row r="1919" spans="5:5" x14ac:dyDescent="0.25">
      <c r="E1919" s="58"/>
    </row>
    <row r="1920" spans="5:5" x14ac:dyDescent="0.25">
      <c r="E1920" s="58"/>
    </row>
    <row r="1921" spans="5:5" x14ac:dyDescent="0.25">
      <c r="E1921" s="58"/>
    </row>
    <row r="1922" spans="5:5" x14ac:dyDescent="0.25">
      <c r="E1922" s="58"/>
    </row>
    <row r="1923" spans="5:5" x14ac:dyDescent="0.25">
      <c r="E1923" s="58"/>
    </row>
    <row r="1924" spans="5:5" x14ac:dyDescent="0.25">
      <c r="E1924" s="58"/>
    </row>
    <row r="1925" spans="5:5" x14ac:dyDescent="0.25">
      <c r="E1925" s="58"/>
    </row>
    <row r="1926" spans="5:5" x14ac:dyDescent="0.25">
      <c r="E1926" s="58"/>
    </row>
    <row r="1927" spans="5:5" x14ac:dyDescent="0.25">
      <c r="E1927" s="58"/>
    </row>
    <row r="1928" spans="5:5" x14ac:dyDescent="0.25">
      <c r="E1928" s="58"/>
    </row>
    <row r="1929" spans="5:5" x14ac:dyDescent="0.25">
      <c r="E1929" s="58"/>
    </row>
    <row r="1930" spans="5:5" x14ac:dyDescent="0.25">
      <c r="E1930" s="58"/>
    </row>
    <row r="1931" spans="5:5" x14ac:dyDescent="0.25">
      <c r="E1931" s="58"/>
    </row>
    <row r="1932" spans="5:5" x14ac:dyDescent="0.25">
      <c r="E1932" s="58"/>
    </row>
    <row r="1933" spans="5:5" x14ac:dyDescent="0.25">
      <c r="E1933" s="58"/>
    </row>
    <row r="1934" spans="5:5" x14ac:dyDescent="0.25">
      <c r="E1934" s="58"/>
    </row>
    <row r="1935" spans="5:5" x14ac:dyDescent="0.25">
      <c r="E1935" s="58"/>
    </row>
    <row r="1936" spans="5:5" x14ac:dyDescent="0.25">
      <c r="E1936" s="58"/>
    </row>
    <row r="1937" spans="5:5" x14ac:dyDescent="0.25">
      <c r="E1937" s="58"/>
    </row>
    <row r="1938" spans="5:5" x14ac:dyDescent="0.25">
      <c r="E1938" s="58"/>
    </row>
    <row r="1939" spans="5:5" x14ac:dyDescent="0.25">
      <c r="E1939" s="58"/>
    </row>
    <row r="1940" spans="5:5" x14ac:dyDescent="0.25">
      <c r="E1940" s="58"/>
    </row>
    <row r="1941" spans="5:5" x14ac:dyDescent="0.25">
      <c r="E1941" s="58"/>
    </row>
    <row r="1942" spans="5:5" x14ac:dyDescent="0.25">
      <c r="E1942" s="58"/>
    </row>
    <row r="1943" spans="5:5" x14ac:dyDescent="0.25">
      <c r="E1943" s="58"/>
    </row>
    <row r="1944" spans="5:5" x14ac:dyDescent="0.25">
      <c r="E1944" s="58"/>
    </row>
    <row r="1945" spans="5:5" x14ac:dyDescent="0.25">
      <c r="E1945" s="58"/>
    </row>
    <row r="1946" spans="5:5" x14ac:dyDescent="0.25">
      <c r="E1946" s="58"/>
    </row>
    <row r="1947" spans="5:5" x14ac:dyDescent="0.25">
      <c r="E1947" s="58"/>
    </row>
    <row r="1948" spans="5:5" x14ac:dyDescent="0.25">
      <c r="E1948" s="58"/>
    </row>
    <row r="1949" spans="5:5" x14ac:dyDescent="0.25">
      <c r="E1949" s="58"/>
    </row>
    <row r="1950" spans="5:5" x14ac:dyDescent="0.25">
      <c r="E1950" s="58"/>
    </row>
    <row r="1951" spans="5:5" x14ac:dyDescent="0.25">
      <c r="E1951" s="58"/>
    </row>
    <row r="1952" spans="5:5" x14ac:dyDescent="0.25">
      <c r="E1952" s="58"/>
    </row>
    <row r="1953" spans="5:5" x14ac:dyDescent="0.25">
      <c r="E1953" s="58"/>
    </row>
    <row r="1954" spans="5:5" x14ac:dyDescent="0.25">
      <c r="E1954" s="58"/>
    </row>
    <row r="1955" spans="5:5" x14ac:dyDescent="0.25">
      <c r="E1955" s="58"/>
    </row>
    <row r="1956" spans="5:5" x14ac:dyDescent="0.25">
      <c r="E1956" s="58"/>
    </row>
    <row r="1957" spans="5:5" x14ac:dyDescent="0.25">
      <c r="E1957" s="58"/>
    </row>
    <row r="1958" spans="5:5" x14ac:dyDescent="0.25">
      <c r="E1958" s="58"/>
    </row>
    <row r="1959" spans="5:5" x14ac:dyDescent="0.25">
      <c r="E1959" s="58"/>
    </row>
    <row r="1960" spans="5:5" x14ac:dyDescent="0.25">
      <c r="E1960" s="58"/>
    </row>
    <row r="1961" spans="5:5" x14ac:dyDescent="0.25">
      <c r="E1961" s="58"/>
    </row>
    <row r="1962" spans="5:5" x14ac:dyDescent="0.25">
      <c r="E1962" s="58"/>
    </row>
    <row r="1963" spans="5:5" x14ac:dyDescent="0.25">
      <c r="E1963" s="58"/>
    </row>
    <row r="1964" spans="5:5" x14ac:dyDescent="0.25">
      <c r="E1964" s="58"/>
    </row>
    <row r="1965" spans="5:5" x14ac:dyDescent="0.25">
      <c r="E1965" s="58"/>
    </row>
    <row r="1966" spans="5:5" x14ac:dyDescent="0.25">
      <c r="E1966" s="58"/>
    </row>
    <row r="1967" spans="5:5" x14ac:dyDescent="0.25">
      <c r="E1967" s="58"/>
    </row>
    <row r="1968" spans="5:5" x14ac:dyDescent="0.25">
      <c r="E1968" s="58"/>
    </row>
    <row r="1969" spans="5:5" x14ac:dyDescent="0.25">
      <c r="E1969" s="58"/>
    </row>
    <row r="1970" spans="5:5" x14ac:dyDescent="0.25">
      <c r="E1970" s="58"/>
    </row>
    <row r="1971" spans="5:5" x14ac:dyDescent="0.25">
      <c r="E1971" s="58"/>
    </row>
    <row r="1972" spans="5:5" x14ac:dyDescent="0.25">
      <c r="E1972" s="58"/>
    </row>
    <row r="1973" spans="5:5" x14ac:dyDescent="0.25">
      <c r="E1973" s="58"/>
    </row>
    <row r="1974" spans="5:5" x14ac:dyDescent="0.25">
      <c r="E1974" s="58"/>
    </row>
    <row r="1975" spans="5:5" x14ac:dyDescent="0.25">
      <c r="E1975" s="58"/>
    </row>
    <row r="1976" spans="5:5" x14ac:dyDescent="0.25">
      <c r="E1976" s="58"/>
    </row>
    <row r="1977" spans="5:5" x14ac:dyDescent="0.25">
      <c r="E1977" s="58"/>
    </row>
    <row r="1978" spans="5:5" x14ac:dyDescent="0.25">
      <c r="E1978" s="58"/>
    </row>
    <row r="1979" spans="5:5" x14ac:dyDescent="0.25">
      <c r="E1979" s="58"/>
    </row>
    <row r="1980" spans="5:5" x14ac:dyDescent="0.25">
      <c r="E1980" s="58"/>
    </row>
    <row r="1981" spans="5:5" x14ac:dyDescent="0.25">
      <c r="E1981" s="58"/>
    </row>
    <row r="1982" spans="5:5" x14ac:dyDescent="0.25">
      <c r="E1982" s="58"/>
    </row>
    <row r="1983" spans="5:5" x14ac:dyDescent="0.25">
      <c r="E1983" s="58"/>
    </row>
    <row r="1984" spans="5:5" x14ac:dyDescent="0.25">
      <c r="E1984" s="58"/>
    </row>
    <row r="1985" spans="5:5" x14ac:dyDescent="0.25">
      <c r="E1985" s="58"/>
    </row>
    <row r="1986" spans="5:5" x14ac:dyDescent="0.25">
      <c r="E1986" s="58"/>
    </row>
    <row r="1987" spans="5:5" x14ac:dyDescent="0.25">
      <c r="E1987" s="58"/>
    </row>
    <row r="1988" spans="5:5" x14ac:dyDescent="0.25">
      <c r="E1988" s="58"/>
    </row>
    <row r="1989" spans="5:5" x14ac:dyDescent="0.25">
      <c r="E1989" s="58"/>
    </row>
    <row r="1990" spans="5:5" x14ac:dyDescent="0.25">
      <c r="E1990" s="58"/>
    </row>
    <row r="1991" spans="5:5" x14ac:dyDescent="0.25">
      <c r="E1991" s="58"/>
    </row>
    <row r="1992" spans="5:5" x14ac:dyDescent="0.25">
      <c r="E1992" s="58"/>
    </row>
    <row r="1993" spans="5:5" x14ac:dyDescent="0.25">
      <c r="E1993" s="58"/>
    </row>
    <row r="1994" spans="5:5" x14ac:dyDescent="0.25">
      <c r="E1994" s="58"/>
    </row>
    <row r="1995" spans="5:5" x14ac:dyDescent="0.25">
      <c r="E1995" s="58"/>
    </row>
    <row r="1996" spans="5:5" x14ac:dyDescent="0.25">
      <c r="E1996" s="58"/>
    </row>
    <row r="1997" spans="5:5" x14ac:dyDescent="0.25">
      <c r="E1997" s="58"/>
    </row>
    <row r="1998" spans="5:5" x14ac:dyDescent="0.25">
      <c r="E1998" s="58"/>
    </row>
    <row r="1999" spans="5:5" x14ac:dyDescent="0.25">
      <c r="E1999" s="58"/>
    </row>
    <row r="2000" spans="5:5" x14ac:dyDescent="0.25">
      <c r="E2000" s="58"/>
    </row>
    <row r="2001" spans="5:5" x14ac:dyDescent="0.25">
      <c r="E2001" s="58"/>
    </row>
    <row r="2002" spans="5:5" x14ac:dyDescent="0.25">
      <c r="E2002" s="58"/>
    </row>
    <row r="2003" spans="5:5" x14ac:dyDescent="0.25">
      <c r="E2003" s="58"/>
    </row>
    <row r="2004" spans="5:5" x14ac:dyDescent="0.25">
      <c r="E2004" s="58"/>
    </row>
    <row r="2005" spans="5:5" x14ac:dyDescent="0.25">
      <c r="E2005" s="58"/>
    </row>
    <row r="2006" spans="5:5" x14ac:dyDescent="0.25">
      <c r="E2006" s="58"/>
    </row>
    <row r="2007" spans="5:5" x14ac:dyDescent="0.25">
      <c r="E2007" s="58"/>
    </row>
    <row r="2008" spans="5:5" x14ac:dyDescent="0.25">
      <c r="E2008" s="58"/>
    </row>
    <row r="2009" spans="5:5" x14ac:dyDescent="0.25">
      <c r="E2009" s="58"/>
    </row>
    <row r="2010" spans="5:5" x14ac:dyDescent="0.25">
      <c r="E2010" s="58"/>
    </row>
    <row r="2011" spans="5:5" x14ac:dyDescent="0.25">
      <c r="E2011" s="58"/>
    </row>
    <row r="2012" spans="5:5" x14ac:dyDescent="0.25">
      <c r="E2012" s="58"/>
    </row>
    <row r="2013" spans="5:5" x14ac:dyDescent="0.25">
      <c r="E2013" s="58"/>
    </row>
    <row r="2014" spans="5:5" x14ac:dyDescent="0.25">
      <c r="E2014" s="58"/>
    </row>
    <row r="2015" spans="5:5" x14ac:dyDescent="0.25">
      <c r="E2015" s="58"/>
    </row>
    <row r="2016" spans="5:5" x14ac:dyDescent="0.25">
      <c r="E2016" s="58"/>
    </row>
    <row r="2017" spans="5:5" x14ac:dyDescent="0.25">
      <c r="E2017" s="58"/>
    </row>
    <row r="2018" spans="5:5" x14ac:dyDescent="0.25">
      <c r="E2018" s="58"/>
    </row>
    <row r="2019" spans="5:5" x14ac:dyDescent="0.25">
      <c r="E2019" s="58"/>
    </row>
    <row r="2020" spans="5:5" x14ac:dyDescent="0.25">
      <c r="E2020" s="58"/>
    </row>
    <row r="2021" spans="5:5" x14ac:dyDescent="0.25">
      <c r="E2021" s="58"/>
    </row>
    <row r="2022" spans="5:5" x14ac:dyDescent="0.25">
      <c r="E2022" s="58"/>
    </row>
    <row r="2023" spans="5:5" x14ac:dyDescent="0.25">
      <c r="E2023" s="58"/>
    </row>
    <row r="2024" spans="5:5" x14ac:dyDescent="0.25">
      <c r="E2024" s="58"/>
    </row>
    <row r="2025" spans="5:5" x14ac:dyDescent="0.25">
      <c r="E2025" s="58"/>
    </row>
    <row r="2026" spans="5:5" x14ac:dyDescent="0.25">
      <c r="E2026" s="58"/>
    </row>
    <row r="2027" spans="5:5" x14ac:dyDescent="0.25">
      <c r="E2027" s="58"/>
    </row>
    <row r="2028" spans="5:5" x14ac:dyDescent="0.25">
      <c r="E2028" s="58"/>
    </row>
    <row r="2029" spans="5:5" x14ac:dyDescent="0.25">
      <c r="E2029" s="58"/>
    </row>
    <row r="2030" spans="5:5" x14ac:dyDescent="0.25">
      <c r="E2030" s="58"/>
    </row>
    <row r="2031" spans="5:5" x14ac:dyDescent="0.25">
      <c r="E2031" s="58"/>
    </row>
    <row r="2032" spans="5:5" x14ac:dyDescent="0.25">
      <c r="E2032" s="58"/>
    </row>
    <row r="2033" spans="5:5" x14ac:dyDescent="0.25">
      <c r="E2033" s="58"/>
    </row>
    <row r="2034" spans="5:5" x14ac:dyDescent="0.25">
      <c r="E2034" s="58"/>
    </row>
    <row r="2035" spans="5:5" x14ac:dyDescent="0.25">
      <c r="E2035" s="58"/>
    </row>
    <row r="2036" spans="5:5" x14ac:dyDescent="0.25">
      <c r="E2036" s="58"/>
    </row>
    <row r="2037" spans="5:5" x14ac:dyDescent="0.25">
      <c r="E2037" s="58"/>
    </row>
    <row r="2038" spans="5:5" x14ac:dyDescent="0.25">
      <c r="E2038" s="58"/>
    </row>
    <row r="2039" spans="5:5" x14ac:dyDescent="0.25">
      <c r="E2039" s="58"/>
    </row>
    <row r="2040" spans="5:5" x14ac:dyDescent="0.25">
      <c r="E2040" s="58"/>
    </row>
    <row r="2041" spans="5:5" x14ac:dyDescent="0.25">
      <c r="E2041" s="58"/>
    </row>
    <row r="2042" spans="5:5" x14ac:dyDescent="0.25">
      <c r="E2042" s="58"/>
    </row>
    <row r="2043" spans="5:5" x14ac:dyDescent="0.25">
      <c r="E2043" s="58"/>
    </row>
    <row r="2044" spans="5:5" x14ac:dyDescent="0.25">
      <c r="E2044" s="58"/>
    </row>
    <row r="2045" spans="5:5" x14ac:dyDescent="0.25">
      <c r="E2045" s="58"/>
    </row>
    <row r="2046" spans="5:5" x14ac:dyDescent="0.25">
      <c r="E2046" s="58"/>
    </row>
    <row r="2047" spans="5:5" x14ac:dyDescent="0.25">
      <c r="E2047" s="58"/>
    </row>
    <row r="2048" spans="5:5" x14ac:dyDescent="0.25">
      <c r="E2048" s="58"/>
    </row>
    <row r="2049" spans="5:5" x14ac:dyDescent="0.25">
      <c r="E2049" s="58"/>
    </row>
    <row r="2050" spans="5:5" x14ac:dyDescent="0.25">
      <c r="E2050" s="58"/>
    </row>
    <row r="2051" spans="5:5" x14ac:dyDescent="0.25">
      <c r="E2051" s="58"/>
    </row>
    <row r="2052" spans="5:5" x14ac:dyDescent="0.25">
      <c r="E2052" s="58"/>
    </row>
    <row r="2053" spans="5:5" x14ac:dyDescent="0.25">
      <c r="E2053" s="58"/>
    </row>
    <row r="2054" spans="5:5" x14ac:dyDescent="0.25">
      <c r="E2054" s="58"/>
    </row>
    <row r="2055" spans="5:5" x14ac:dyDescent="0.25">
      <c r="E2055" s="58"/>
    </row>
    <row r="2056" spans="5:5" x14ac:dyDescent="0.25">
      <c r="E2056" s="58"/>
    </row>
    <row r="2057" spans="5:5" x14ac:dyDescent="0.25">
      <c r="E2057" s="58"/>
    </row>
    <row r="2058" spans="5:5" x14ac:dyDescent="0.25">
      <c r="E2058" s="58"/>
    </row>
    <row r="2059" spans="5:5" x14ac:dyDescent="0.25">
      <c r="E2059" s="58"/>
    </row>
    <row r="2060" spans="5:5" x14ac:dyDescent="0.25">
      <c r="E2060" s="58"/>
    </row>
    <row r="2061" spans="5:5" x14ac:dyDescent="0.25">
      <c r="E2061" s="58"/>
    </row>
    <row r="2062" spans="5:5" x14ac:dyDescent="0.25">
      <c r="E2062" s="58"/>
    </row>
    <row r="2063" spans="5:5" x14ac:dyDescent="0.25">
      <c r="E2063" s="58"/>
    </row>
    <row r="2064" spans="5:5" x14ac:dyDescent="0.25">
      <c r="E2064" s="58"/>
    </row>
    <row r="2065" spans="5:5" x14ac:dyDescent="0.25">
      <c r="E2065" s="58"/>
    </row>
    <row r="2066" spans="5:5" x14ac:dyDescent="0.25">
      <c r="E2066" s="58"/>
    </row>
    <row r="2067" spans="5:5" x14ac:dyDescent="0.25">
      <c r="E2067" s="58"/>
    </row>
    <row r="2068" spans="5:5" x14ac:dyDescent="0.25">
      <c r="E2068" s="58"/>
    </row>
    <row r="2069" spans="5:5" x14ac:dyDescent="0.25">
      <c r="E2069" s="58"/>
    </row>
    <row r="2070" spans="5:5" x14ac:dyDescent="0.25">
      <c r="E2070" s="58"/>
    </row>
    <row r="2071" spans="5:5" x14ac:dyDescent="0.25">
      <c r="E2071" s="58"/>
    </row>
    <row r="2072" spans="5:5" x14ac:dyDescent="0.25">
      <c r="E2072" s="58"/>
    </row>
    <row r="2073" spans="5:5" x14ac:dyDescent="0.25">
      <c r="E2073" s="58"/>
    </row>
    <row r="2074" spans="5:5" x14ac:dyDescent="0.25">
      <c r="E2074" s="58"/>
    </row>
    <row r="2075" spans="5:5" x14ac:dyDescent="0.25">
      <c r="E2075" s="58"/>
    </row>
    <row r="2076" spans="5:5" x14ac:dyDescent="0.25">
      <c r="E2076" s="58"/>
    </row>
    <row r="2077" spans="5:5" x14ac:dyDescent="0.25">
      <c r="E2077" s="58"/>
    </row>
    <row r="2078" spans="5:5" x14ac:dyDescent="0.25">
      <c r="E2078" s="58"/>
    </row>
    <row r="2079" spans="5:5" x14ac:dyDescent="0.25">
      <c r="E2079" s="58"/>
    </row>
    <row r="2080" spans="5:5" x14ac:dyDescent="0.25">
      <c r="E2080" s="58"/>
    </row>
    <row r="2081" spans="5:5" x14ac:dyDescent="0.25">
      <c r="E2081" s="58"/>
    </row>
    <row r="2082" spans="5:5" x14ac:dyDescent="0.25">
      <c r="E2082" s="58"/>
    </row>
    <row r="2083" spans="5:5" x14ac:dyDescent="0.25">
      <c r="E2083" s="58"/>
    </row>
    <row r="2084" spans="5:5" x14ac:dyDescent="0.25">
      <c r="E2084" s="58"/>
    </row>
    <row r="2085" spans="5:5" x14ac:dyDescent="0.25">
      <c r="E2085" s="58"/>
    </row>
    <row r="2086" spans="5:5" x14ac:dyDescent="0.25">
      <c r="E2086" s="58"/>
    </row>
    <row r="2087" spans="5:5" x14ac:dyDescent="0.25">
      <c r="E2087" s="58"/>
    </row>
    <row r="2088" spans="5:5" x14ac:dyDescent="0.25">
      <c r="E2088" s="58"/>
    </row>
    <row r="2089" spans="5:5" x14ac:dyDescent="0.25">
      <c r="E2089" s="58"/>
    </row>
    <row r="2090" spans="5:5" x14ac:dyDescent="0.25">
      <c r="E2090" s="58"/>
    </row>
    <row r="2091" spans="5:5" x14ac:dyDescent="0.25">
      <c r="E2091" s="58"/>
    </row>
    <row r="2092" spans="5:5" x14ac:dyDescent="0.25">
      <c r="E2092" s="58"/>
    </row>
    <row r="2093" spans="5:5" x14ac:dyDescent="0.25">
      <c r="E2093" s="58"/>
    </row>
    <row r="2094" spans="5:5" x14ac:dyDescent="0.25">
      <c r="E2094" s="58"/>
    </row>
    <row r="2095" spans="5:5" x14ac:dyDescent="0.25">
      <c r="E2095" s="58"/>
    </row>
    <row r="2096" spans="5:5" x14ac:dyDescent="0.25">
      <c r="E2096" s="58"/>
    </row>
    <row r="2097" spans="5:5" x14ac:dyDescent="0.25">
      <c r="E2097" s="58"/>
    </row>
    <row r="2098" spans="5:5" x14ac:dyDescent="0.25">
      <c r="E2098" s="58"/>
    </row>
    <row r="2099" spans="5:5" x14ac:dyDescent="0.25">
      <c r="E2099" s="58"/>
    </row>
    <row r="2100" spans="5:5" x14ac:dyDescent="0.25">
      <c r="E2100" s="58"/>
    </row>
    <row r="2101" spans="5:5" x14ac:dyDescent="0.25">
      <c r="E2101" s="58"/>
    </row>
    <row r="2102" spans="5:5" x14ac:dyDescent="0.25">
      <c r="E2102" s="58"/>
    </row>
    <row r="2103" spans="5:5" x14ac:dyDescent="0.25">
      <c r="E2103" s="58"/>
    </row>
    <row r="2104" spans="5:5" x14ac:dyDescent="0.25">
      <c r="E2104" s="58"/>
    </row>
    <row r="2105" spans="5:5" x14ac:dyDescent="0.25">
      <c r="E2105" s="58"/>
    </row>
    <row r="2106" spans="5:5" x14ac:dyDescent="0.25">
      <c r="E2106" s="58"/>
    </row>
    <row r="2107" spans="5:5" x14ac:dyDescent="0.25">
      <c r="E2107" s="58"/>
    </row>
    <row r="2108" spans="5:5" x14ac:dyDescent="0.25">
      <c r="E2108" s="58"/>
    </row>
    <row r="2109" spans="5:5" x14ac:dyDescent="0.25">
      <c r="E2109" s="58"/>
    </row>
    <row r="2110" spans="5:5" x14ac:dyDescent="0.25">
      <c r="E2110" s="58"/>
    </row>
    <row r="2111" spans="5:5" x14ac:dyDescent="0.25">
      <c r="E2111" s="58"/>
    </row>
    <row r="2112" spans="5:5" x14ac:dyDescent="0.25">
      <c r="E2112" s="58"/>
    </row>
    <row r="2113" spans="5:5" x14ac:dyDescent="0.25">
      <c r="E2113" s="58"/>
    </row>
    <row r="2114" spans="5:5" x14ac:dyDescent="0.25">
      <c r="E2114" s="58"/>
    </row>
    <row r="2115" spans="5:5" x14ac:dyDescent="0.25">
      <c r="E2115" s="58"/>
    </row>
    <row r="2116" spans="5:5" x14ac:dyDescent="0.25">
      <c r="E2116" s="58"/>
    </row>
    <row r="2117" spans="5:5" x14ac:dyDescent="0.25">
      <c r="E2117" s="58"/>
    </row>
    <row r="2118" spans="5:5" x14ac:dyDescent="0.25">
      <c r="E2118" s="58"/>
    </row>
    <row r="2119" spans="5:5" x14ac:dyDescent="0.25">
      <c r="E2119" s="58"/>
    </row>
    <row r="2120" spans="5:5" x14ac:dyDescent="0.25">
      <c r="E2120" s="58"/>
    </row>
    <row r="2121" spans="5:5" x14ac:dyDescent="0.25">
      <c r="E2121" s="58"/>
    </row>
    <row r="2122" spans="5:5" x14ac:dyDescent="0.25">
      <c r="E2122" s="58"/>
    </row>
    <row r="2123" spans="5:5" x14ac:dyDescent="0.25">
      <c r="E2123" s="58"/>
    </row>
    <row r="2124" spans="5:5" x14ac:dyDescent="0.25">
      <c r="E2124" s="58"/>
    </row>
    <row r="2125" spans="5:5" x14ac:dyDescent="0.25">
      <c r="E2125" s="58"/>
    </row>
    <row r="2126" spans="5:5" x14ac:dyDescent="0.25">
      <c r="E2126" s="58"/>
    </row>
    <row r="2127" spans="5:5" x14ac:dyDescent="0.25">
      <c r="E2127" s="58"/>
    </row>
    <row r="2128" spans="5:5" x14ac:dyDescent="0.25">
      <c r="E2128" s="58"/>
    </row>
    <row r="2129" spans="5:5" x14ac:dyDescent="0.25">
      <c r="E2129" s="58"/>
    </row>
    <row r="2130" spans="5:5" x14ac:dyDescent="0.25">
      <c r="E2130" s="58"/>
    </row>
    <row r="2131" spans="5:5" x14ac:dyDescent="0.25">
      <c r="E2131" s="58"/>
    </row>
    <row r="2132" spans="5:5" x14ac:dyDescent="0.25">
      <c r="E2132" s="58"/>
    </row>
    <row r="2133" spans="5:5" x14ac:dyDescent="0.25">
      <c r="E2133" s="58"/>
    </row>
    <row r="2134" spans="5:5" x14ac:dyDescent="0.25">
      <c r="E2134" s="58"/>
    </row>
    <row r="2135" spans="5:5" x14ac:dyDescent="0.25">
      <c r="E2135" s="58"/>
    </row>
    <row r="2136" spans="5:5" x14ac:dyDescent="0.25">
      <c r="E2136" s="58"/>
    </row>
    <row r="2137" spans="5:5" x14ac:dyDescent="0.25">
      <c r="E2137" s="58"/>
    </row>
    <row r="2138" spans="5:5" x14ac:dyDescent="0.25">
      <c r="E2138" s="58"/>
    </row>
    <row r="2139" spans="5:5" x14ac:dyDescent="0.25">
      <c r="E2139" s="58"/>
    </row>
    <row r="2140" spans="5:5" x14ac:dyDescent="0.25">
      <c r="E2140" s="58"/>
    </row>
    <row r="2141" spans="5:5" x14ac:dyDescent="0.25">
      <c r="E2141" s="58"/>
    </row>
    <row r="2142" spans="5:5" x14ac:dyDescent="0.25">
      <c r="E2142" s="58"/>
    </row>
    <row r="2143" spans="5:5" x14ac:dyDescent="0.25">
      <c r="E2143" s="58"/>
    </row>
    <row r="2144" spans="5:5" x14ac:dyDescent="0.25">
      <c r="E2144" s="58"/>
    </row>
    <row r="2145" spans="5:5" x14ac:dyDescent="0.25">
      <c r="E2145" s="58"/>
    </row>
    <row r="2146" spans="5:5" x14ac:dyDescent="0.25">
      <c r="E2146" s="58"/>
    </row>
    <row r="2147" spans="5:5" x14ac:dyDescent="0.25">
      <c r="E2147" s="58"/>
    </row>
    <row r="2148" spans="5:5" x14ac:dyDescent="0.25">
      <c r="E2148" s="58"/>
    </row>
    <row r="2149" spans="5:5" x14ac:dyDescent="0.25">
      <c r="E2149" s="58"/>
    </row>
    <row r="2150" spans="5:5" x14ac:dyDescent="0.25">
      <c r="E2150" s="58"/>
    </row>
    <row r="2151" spans="5:5" x14ac:dyDescent="0.25">
      <c r="E2151" s="58"/>
    </row>
    <row r="2152" spans="5:5" x14ac:dyDescent="0.25">
      <c r="E2152" s="58"/>
    </row>
    <row r="2153" spans="5:5" x14ac:dyDescent="0.25">
      <c r="E2153" s="58"/>
    </row>
    <row r="2154" spans="5:5" x14ac:dyDescent="0.25">
      <c r="E2154" s="58"/>
    </row>
    <row r="2155" spans="5:5" x14ac:dyDescent="0.25">
      <c r="E2155" s="58"/>
    </row>
    <row r="2156" spans="5:5" x14ac:dyDescent="0.25">
      <c r="E2156" s="58"/>
    </row>
    <row r="2157" spans="5:5" x14ac:dyDescent="0.25">
      <c r="E2157" s="58"/>
    </row>
    <row r="2158" spans="5:5" x14ac:dyDescent="0.25">
      <c r="E2158" s="58"/>
    </row>
    <row r="2159" spans="5:5" x14ac:dyDescent="0.25">
      <c r="E2159" s="58"/>
    </row>
    <row r="2160" spans="5:5" x14ac:dyDescent="0.25">
      <c r="E2160" s="58"/>
    </row>
    <row r="2161" spans="5:5" x14ac:dyDescent="0.25">
      <c r="E2161" s="58"/>
    </row>
    <row r="2162" spans="5:5" x14ac:dyDescent="0.25">
      <c r="E2162" s="58"/>
    </row>
    <row r="2163" spans="5:5" x14ac:dyDescent="0.25">
      <c r="E2163" s="58"/>
    </row>
    <row r="2164" spans="5:5" x14ac:dyDescent="0.25">
      <c r="E2164" s="58"/>
    </row>
    <row r="2165" spans="5:5" x14ac:dyDescent="0.25">
      <c r="E2165" s="58"/>
    </row>
    <row r="2166" spans="5:5" x14ac:dyDescent="0.25">
      <c r="E2166" s="58"/>
    </row>
    <row r="2167" spans="5:5" x14ac:dyDescent="0.25">
      <c r="E2167" s="58"/>
    </row>
    <row r="2168" spans="5:5" x14ac:dyDescent="0.25">
      <c r="E2168" s="58"/>
    </row>
    <row r="2169" spans="5:5" x14ac:dyDescent="0.25">
      <c r="E2169" s="58"/>
    </row>
    <row r="2170" spans="5:5" x14ac:dyDescent="0.25">
      <c r="E2170" s="58"/>
    </row>
    <row r="2171" spans="5:5" x14ac:dyDescent="0.25">
      <c r="E2171" s="58"/>
    </row>
    <row r="2172" spans="5:5" x14ac:dyDescent="0.25">
      <c r="E2172" s="58"/>
    </row>
    <row r="2173" spans="5:5" x14ac:dyDescent="0.25">
      <c r="E2173" s="58"/>
    </row>
    <row r="2174" spans="5:5" x14ac:dyDescent="0.25">
      <c r="E2174" s="58"/>
    </row>
    <row r="2175" spans="5:5" x14ac:dyDescent="0.25">
      <c r="E2175" s="58"/>
    </row>
    <row r="2176" spans="5:5" x14ac:dyDescent="0.25">
      <c r="E2176" s="58"/>
    </row>
    <row r="2177" spans="5:5" x14ac:dyDescent="0.25">
      <c r="E2177" s="58"/>
    </row>
    <row r="2178" spans="5:5" x14ac:dyDescent="0.25">
      <c r="E2178" s="58"/>
    </row>
    <row r="2179" spans="5:5" x14ac:dyDescent="0.25">
      <c r="E2179" s="58"/>
    </row>
    <row r="2180" spans="5:5" x14ac:dyDescent="0.25">
      <c r="E2180" s="58"/>
    </row>
    <row r="2181" spans="5:5" x14ac:dyDescent="0.25">
      <c r="E2181" s="58"/>
    </row>
    <row r="2182" spans="5:5" x14ac:dyDescent="0.25">
      <c r="E2182" s="58"/>
    </row>
    <row r="2183" spans="5:5" x14ac:dyDescent="0.25">
      <c r="E2183" s="58"/>
    </row>
    <row r="2184" spans="5:5" x14ac:dyDescent="0.25">
      <c r="E2184" s="58"/>
    </row>
    <row r="2185" spans="5:5" x14ac:dyDescent="0.25">
      <c r="E2185" s="58"/>
    </row>
    <row r="2186" spans="5:5" x14ac:dyDescent="0.25">
      <c r="E2186" s="58"/>
    </row>
    <row r="2187" spans="5:5" x14ac:dyDescent="0.25">
      <c r="E2187" s="58"/>
    </row>
    <row r="2188" spans="5:5" x14ac:dyDescent="0.25">
      <c r="E2188" s="58"/>
    </row>
    <row r="2189" spans="5:5" x14ac:dyDescent="0.25">
      <c r="E2189" s="58"/>
    </row>
    <row r="2190" spans="5:5" x14ac:dyDescent="0.25">
      <c r="E2190" s="58"/>
    </row>
    <row r="2191" spans="5:5" x14ac:dyDescent="0.25">
      <c r="E2191" s="58"/>
    </row>
    <row r="2192" spans="5:5" x14ac:dyDescent="0.25">
      <c r="E2192" s="58"/>
    </row>
    <row r="2193" spans="5:5" x14ac:dyDescent="0.25">
      <c r="E2193" s="58"/>
    </row>
    <row r="2194" spans="5:5" x14ac:dyDescent="0.25">
      <c r="E2194" s="58"/>
    </row>
    <row r="2195" spans="5:5" x14ac:dyDescent="0.25">
      <c r="E2195" s="58"/>
    </row>
    <row r="2196" spans="5:5" x14ac:dyDescent="0.25">
      <c r="E2196" s="58"/>
    </row>
    <row r="2197" spans="5:5" x14ac:dyDescent="0.25">
      <c r="E2197" s="58"/>
    </row>
    <row r="2198" spans="5:5" x14ac:dyDescent="0.25">
      <c r="E2198" s="58"/>
    </row>
    <row r="2199" spans="5:5" x14ac:dyDescent="0.25">
      <c r="E2199" s="58"/>
    </row>
    <row r="2200" spans="5:5" x14ac:dyDescent="0.25">
      <c r="E2200" s="58"/>
    </row>
    <row r="2201" spans="5:5" x14ac:dyDescent="0.25">
      <c r="E2201" s="58"/>
    </row>
    <row r="2202" spans="5:5" x14ac:dyDescent="0.25">
      <c r="E2202" s="58"/>
    </row>
    <row r="2203" spans="5:5" x14ac:dyDescent="0.25">
      <c r="E2203" s="58"/>
    </row>
    <row r="2204" spans="5:5" x14ac:dyDescent="0.25">
      <c r="E2204" s="58"/>
    </row>
    <row r="2205" spans="5:5" x14ac:dyDescent="0.25">
      <c r="E2205" s="58"/>
    </row>
    <row r="2206" spans="5:5" x14ac:dyDescent="0.25">
      <c r="E2206" s="58"/>
    </row>
    <row r="2207" spans="5:5" x14ac:dyDescent="0.25">
      <c r="E2207" s="58"/>
    </row>
    <row r="2208" spans="5:5" x14ac:dyDescent="0.25">
      <c r="E2208" s="58"/>
    </row>
    <row r="2209" spans="5:5" x14ac:dyDescent="0.25">
      <c r="E2209" s="58"/>
    </row>
    <row r="2210" spans="5:5" x14ac:dyDescent="0.25">
      <c r="E2210" s="58"/>
    </row>
    <row r="2211" spans="5:5" x14ac:dyDescent="0.25">
      <c r="E2211" s="58"/>
    </row>
    <row r="2212" spans="5:5" x14ac:dyDescent="0.25">
      <c r="E2212" s="58"/>
    </row>
    <row r="2213" spans="5:5" x14ac:dyDescent="0.25">
      <c r="E2213" s="58"/>
    </row>
    <row r="2214" spans="5:5" x14ac:dyDescent="0.25">
      <c r="E2214" s="58"/>
    </row>
    <row r="2215" spans="5:5" x14ac:dyDescent="0.25">
      <c r="E2215" s="58"/>
    </row>
    <row r="2216" spans="5:5" x14ac:dyDescent="0.25">
      <c r="E2216" s="58"/>
    </row>
    <row r="2217" spans="5:5" x14ac:dyDescent="0.25">
      <c r="E2217" s="58"/>
    </row>
    <row r="2218" spans="5:5" x14ac:dyDescent="0.25">
      <c r="E2218" s="58"/>
    </row>
    <row r="2219" spans="5:5" x14ac:dyDescent="0.25">
      <c r="E2219" s="58"/>
    </row>
    <row r="2220" spans="5:5" x14ac:dyDescent="0.25">
      <c r="E2220" s="58"/>
    </row>
    <row r="2221" spans="5:5" x14ac:dyDescent="0.25">
      <c r="E2221" s="58"/>
    </row>
    <row r="2222" spans="5:5" x14ac:dyDescent="0.25">
      <c r="E2222" s="58"/>
    </row>
    <row r="2223" spans="5:5" x14ac:dyDescent="0.25">
      <c r="E2223" s="58"/>
    </row>
    <row r="2224" spans="5:5" x14ac:dyDescent="0.25">
      <c r="E2224" s="58"/>
    </row>
    <row r="2225" spans="5:5" x14ac:dyDescent="0.25">
      <c r="E2225" s="58"/>
    </row>
    <row r="2226" spans="5:5" x14ac:dyDescent="0.25">
      <c r="E2226" s="58"/>
    </row>
    <row r="2227" spans="5:5" x14ac:dyDescent="0.25">
      <c r="E2227" s="58"/>
    </row>
    <row r="2228" spans="5:5" x14ac:dyDescent="0.25">
      <c r="E2228" s="58"/>
    </row>
    <row r="2229" spans="5:5" x14ac:dyDescent="0.25">
      <c r="E2229" s="58"/>
    </row>
    <row r="2230" spans="5:5" x14ac:dyDescent="0.25">
      <c r="E2230" s="58"/>
    </row>
    <row r="2231" spans="5:5" x14ac:dyDescent="0.25">
      <c r="E2231" s="58"/>
    </row>
    <row r="2232" spans="5:5" x14ac:dyDescent="0.25">
      <c r="E2232" s="58"/>
    </row>
    <row r="2233" spans="5:5" x14ac:dyDescent="0.25">
      <c r="E2233" s="58"/>
    </row>
    <row r="2234" spans="5:5" x14ac:dyDescent="0.25">
      <c r="E2234" s="58"/>
    </row>
    <row r="2235" spans="5:5" x14ac:dyDescent="0.25">
      <c r="E2235" s="58"/>
    </row>
    <row r="2236" spans="5:5" x14ac:dyDescent="0.25">
      <c r="E2236" s="58"/>
    </row>
    <row r="2237" spans="5:5" x14ac:dyDescent="0.25">
      <c r="E2237" s="58"/>
    </row>
    <row r="2238" spans="5:5" x14ac:dyDescent="0.25">
      <c r="E2238" s="58"/>
    </row>
    <row r="2239" spans="5:5" x14ac:dyDescent="0.25">
      <c r="E2239" s="58"/>
    </row>
    <row r="2240" spans="5:5" x14ac:dyDescent="0.25">
      <c r="E2240" s="58"/>
    </row>
    <row r="2241" spans="5:5" x14ac:dyDescent="0.25">
      <c r="E2241" s="58"/>
    </row>
    <row r="2242" spans="5:5" x14ac:dyDescent="0.25">
      <c r="E2242" s="58"/>
    </row>
    <row r="2243" spans="5:5" x14ac:dyDescent="0.25">
      <c r="E2243" s="58"/>
    </row>
    <row r="2244" spans="5:5" x14ac:dyDescent="0.25">
      <c r="E2244" s="58"/>
    </row>
    <row r="2245" spans="5:5" x14ac:dyDescent="0.25">
      <c r="E2245" s="58"/>
    </row>
    <row r="2246" spans="5:5" x14ac:dyDescent="0.25">
      <c r="E2246" s="58"/>
    </row>
    <row r="2247" spans="5:5" x14ac:dyDescent="0.25">
      <c r="E2247" s="58"/>
    </row>
    <row r="2248" spans="5:5" x14ac:dyDescent="0.25">
      <c r="E2248" s="58"/>
    </row>
    <row r="2249" spans="5:5" x14ac:dyDescent="0.25">
      <c r="E2249" s="58"/>
    </row>
    <row r="2250" spans="5:5" x14ac:dyDescent="0.25">
      <c r="E2250" s="58"/>
    </row>
    <row r="2251" spans="5:5" x14ac:dyDescent="0.25">
      <c r="E2251" s="58"/>
    </row>
    <row r="2252" spans="5:5" x14ac:dyDescent="0.25">
      <c r="E2252" s="58"/>
    </row>
    <row r="2253" spans="5:5" x14ac:dyDescent="0.25">
      <c r="E2253" s="58"/>
    </row>
    <row r="2254" spans="5:5" x14ac:dyDescent="0.25">
      <c r="E2254" s="58"/>
    </row>
    <row r="2255" spans="5:5" x14ac:dyDescent="0.25">
      <c r="E2255" s="58"/>
    </row>
    <row r="2256" spans="5:5" x14ac:dyDescent="0.25">
      <c r="E2256" s="58"/>
    </row>
    <row r="2257" spans="5:5" x14ac:dyDescent="0.25">
      <c r="E2257" s="58"/>
    </row>
    <row r="2258" spans="5:5" x14ac:dyDescent="0.25">
      <c r="E2258" s="58"/>
    </row>
    <row r="2259" spans="5:5" x14ac:dyDescent="0.25">
      <c r="E2259" s="58"/>
    </row>
    <row r="2260" spans="5:5" x14ac:dyDescent="0.25">
      <c r="E2260" s="58"/>
    </row>
    <row r="2261" spans="5:5" x14ac:dyDescent="0.25">
      <c r="E2261" s="58"/>
    </row>
    <row r="2262" spans="5:5" x14ac:dyDescent="0.25">
      <c r="E2262" s="58"/>
    </row>
    <row r="2263" spans="5:5" x14ac:dyDescent="0.25">
      <c r="E2263" s="58"/>
    </row>
    <row r="2264" spans="5:5" x14ac:dyDescent="0.25">
      <c r="E2264" s="58"/>
    </row>
    <row r="2265" spans="5:5" x14ac:dyDescent="0.25">
      <c r="E2265" s="58"/>
    </row>
    <row r="2266" spans="5:5" x14ac:dyDescent="0.25">
      <c r="E2266" s="58"/>
    </row>
    <row r="2267" spans="5:5" x14ac:dyDescent="0.25">
      <c r="E2267" s="58"/>
    </row>
    <row r="2268" spans="5:5" x14ac:dyDescent="0.25">
      <c r="E2268" s="58"/>
    </row>
    <row r="2269" spans="5:5" x14ac:dyDescent="0.25">
      <c r="E2269" s="58"/>
    </row>
    <row r="2270" spans="5:5" x14ac:dyDescent="0.25">
      <c r="E2270" s="58"/>
    </row>
    <row r="2271" spans="5:5" x14ac:dyDescent="0.25">
      <c r="E2271" s="58"/>
    </row>
    <row r="2272" spans="5:5" x14ac:dyDescent="0.25">
      <c r="E2272" s="58"/>
    </row>
    <row r="2273" spans="5:5" x14ac:dyDescent="0.25">
      <c r="E2273" s="58"/>
    </row>
    <row r="2274" spans="5:5" x14ac:dyDescent="0.25">
      <c r="E2274" s="58"/>
    </row>
    <row r="2275" spans="5:5" x14ac:dyDescent="0.25">
      <c r="E2275" s="58"/>
    </row>
    <row r="2276" spans="5:5" x14ac:dyDescent="0.25">
      <c r="E2276" s="58"/>
    </row>
    <row r="2277" spans="5:5" x14ac:dyDescent="0.25">
      <c r="E2277" s="58"/>
    </row>
    <row r="2278" spans="5:5" x14ac:dyDescent="0.25">
      <c r="E2278" s="58"/>
    </row>
    <row r="2279" spans="5:5" x14ac:dyDescent="0.25">
      <c r="E2279" s="58"/>
    </row>
    <row r="2280" spans="5:5" x14ac:dyDescent="0.25">
      <c r="E2280" s="58"/>
    </row>
    <row r="2281" spans="5:5" x14ac:dyDescent="0.25">
      <c r="E2281" s="58"/>
    </row>
    <row r="2282" spans="5:5" x14ac:dyDescent="0.25">
      <c r="E2282" s="58"/>
    </row>
    <row r="2283" spans="5:5" x14ac:dyDescent="0.25">
      <c r="E2283" s="58"/>
    </row>
    <row r="2284" spans="5:5" x14ac:dyDescent="0.25">
      <c r="E2284" s="58"/>
    </row>
    <row r="2285" spans="5:5" x14ac:dyDescent="0.25">
      <c r="E2285" s="58"/>
    </row>
    <row r="2286" spans="5:5" x14ac:dyDescent="0.25">
      <c r="E2286" s="58"/>
    </row>
    <row r="2287" spans="5:5" x14ac:dyDescent="0.25">
      <c r="E2287" s="58"/>
    </row>
    <row r="2288" spans="5:5" x14ac:dyDescent="0.25">
      <c r="E2288" s="58"/>
    </row>
    <row r="2289" spans="5:5" x14ac:dyDescent="0.25">
      <c r="E2289" s="58"/>
    </row>
    <row r="2290" spans="5:5" x14ac:dyDescent="0.25">
      <c r="E2290" s="58"/>
    </row>
    <row r="2291" spans="5:5" x14ac:dyDescent="0.25">
      <c r="E2291" s="58"/>
    </row>
    <row r="2292" spans="5:5" x14ac:dyDescent="0.25">
      <c r="E2292" s="58"/>
    </row>
    <row r="2293" spans="5:5" x14ac:dyDescent="0.25">
      <c r="E2293" s="58"/>
    </row>
    <row r="2294" spans="5:5" x14ac:dyDescent="0.25">
      <c r="E2294" s="58"/>
    </row>
    <row r="2295" spans="5:5" x14ac:dyDescent="0.25">
      <c r="E2295" s="58"/>
    </row>
    <row r="2296" spans="5:5" x14ac:dyDescent="0.25">
      <c r="E2296" s="58"/>
    </row>
    <row r="2297" spans="5:5" x14ac:dyDescent="0.25">
      <c r="E2297" s="58"/>
    </row>
    <row r="2298" spans="5:5" x14ac:dyDescent="0.25">
      <c r="E2298" s="58"/>
    </row>
    <row r="2299" spans="5:5" x14ac:dyDescent="0.25">
      <c r="E2299" s="58"/>
    </row>
    <row r="2300" spans="5:5" x14ac:dyDescent="0.25">
      <c r="E2300" s="58"/>
    </row>
    <row r="2301" spans="5:5" x14ac:dyDescent="0.25">
      <c r="E2301" s="58"/>
    </row>
    <row r="2302" spans="5:5" x14ac:dyDescent="0.25">
      <c r="E2302" s="58"/>
    </row>
    <row r="2303" spans="5:5" x14ac:dyDescent="0.25">
      <c r="E2303" s="58"/>
    </row>
    <row r="2304" spans="5:5" x14ac:dyDescent="0.25">
      <c r="E2304" s="58"/>
    </row>
    <row r="2305" spans="5:5" x14ac:dyDescent="0.25">
      <c r="E2305" s="58"/>
    </row>
    <row r="2306" spans="5:5" x14ac:dyDescent="0.25">
      <c r="E2306" s="58"/>
    </row>
    <row r="2307" spans="5:5" x14ac:dyDescent="0.25">
      <c r="E2307" s="58"/>
    </row>
    <row r="2308" spans="5:5" x14ac:dyDescent="0.25">
      <c r="E2308" s="58"/>
    </row>
    <row r="2309" spans="5:5" x14ac:dyDescent="0.25">
      <c r="E2309" s="58"/>
    </row>
    <row r="2310" spans="5:5" x14ac:dyDescent="0.25">
      <c r="E2310" s="58"/>
    </row>
    <row r="2311" spans="5:5" x14ac:dyDescent="0.25">
      <c r="E2311" s="58"/>
    </row>
    <row r="2312" spans="5:5" x14ac:dyDescent="0.25">
      <c r="E2312" s="58"/>
    </row>
    <row r="2313" spans="5:5" x14ac:dyDescent="0.25">
      <c r="E2313" s="58"/>
    </row>
    <row r="2314" spans="5:5" x14ac:dyDescent="0.25">
      <c r="E2314" s="58"/>
    </row>
    <row r="2315" spans="5:5" x14ac:dyDescent="0.25">
      <c r="E2315" s="58"/>
    </row>
    <row r="2316" spans="5:5" x14ac:dyDescent="0.25">
      <c r="E2316" s="58"/>
    </row>
    <row r="2317" spans="5:5" x14ac:dyDescent="0.25">
      <c r="E2317" s="58"/>
    </row>
    <row r="2318" spans="5:5" x14ac:dyDescent="0.25">
      <c r="E2318" s="58"/>
    </row>
    <row r="2319" spans="5:5" x14ac:dyDescent="0.25">
      <c r="E2319" s="58"/>
    </row>
    <row r="2320" spans="5:5" x14ac:dyDescent="0.25">
      <c r="E2320" s="58"/>
    </row>
    <row r="2321" spans="5:5" x14ac:dyDescent="0.25">
      <c r="E2321" s="58"/>
    </row>
    <row r="2322" spans="5:5" x14ac:dyDescent="0.25">
      <c r="E2322" s="58"/>
    </row>
    <row r="2323" spans="5:5" x14ac:dyDescent="0.25">
      <c r="E2323" s="58"/>
    </row>
    <row r="2324" spans="5:5" x14ac:dyDescent="0.25">
      <c r="E2324" s="58"/>
    </row>
    <row r="2325" spans="5:5" x14ac:dyDescent="0.25">
      <c r="E2325" s="58"/>
    </row>
    <row r="2326" spans="5:5" x14ac:dyDescent="0.25">
      <c r="E2326" s="58"/>
    </row>
    <row r="2327" spans="5:5" x14ac:dyDescent="0.25">
      <c r="E2327" s="58"/>
    </row>
    <row r="2328" spans="5:5" x14ac:dyDescent="0.25">
      <c r="E2328" s="58"/>
    </row>
    <row r="2329" spans="5:5" x14ac:dyDescent="0.25">
      <c r="E2329" s="58"/>
    </row>
    <row r="2330" spans="5:5" x14ac:dyDescent="0.25">
      <c r="E2330" s="58"/>
    </row>
    <row r="2331" spans="5:5" x14ac:dyDescent="0.25">
      <c r="E2331" s="58"/>
    </row>
    <row r="2332" spans="5:5" x14ac:dyDescent="0.25">
      <c r="E2332" s="58"/>
    </row>
    <row r="2333" spans="5:5" x14ac:dyDescent="0.25">
      <c r="E2333" s="58"/>
    </row>
    <row r="2334" spans="5:5" x14ac:dyDescent="0.25">
      <c r="E2334" s="58"/>
    </row>
    <row r="2335" spans="5:5" x14ac:dyDescent="0.25">
      <c r="E2335" s="58"/>
    </row>
    <row r="2336" spans="5:5" x14ac:dyDescent="0.25">
      <c r="E2336" s="58"/>
    </row>
    <row r="2337" spans="5:5" x14ac:dyDescent="0.25">
      <c r="E2337" s="58"/>
    </row>
    <row r="2338" spans="5:5" x14ac:dyDescent="0.25">
      <c r="E2338" s="58"/>
    </row>
    <row r="2339" spans="5:5" x14ac:dyDescent="0.25">
      <c r="E2339" s="58"/>
    </row>
    <row r="2340" spans="5:5" x14ac:dyDescent="0.25">
      <c r="E2340" s="58"/>
    </row>
    <row r="2341" spans="5:5" x14ac:dyDescent="0.25">
      <c r="E2341" s="58"/>
    </row>
    <row r="2342" spans="5:5" x14ac:dyDescent="0.25">
      <c r="E2342" s="58"/>
    </row>
    <row r="2343" spans="5:5" x14ac:dyDescent="0.25">
      <c r="E2343" s="58"/>
    </row>
    <row r="2344" spans="5:5" x14ac:dyDescent="0.25">
      <c r="E2344" s="58"/>
    </row>
    <row r="2345" spans="5:5" x14ac:dyDescent="0.25">
      <c r="E2345" s="58"/>
    </row>
    <row r="2346" spans="5:5" x14ac:dyDescent="0.25">
      <c r="E2346" s="58"/>
    </row>
    <row r="2347" spans="5:5" x14ac:dyDescent="0.25">
      <c r="E2347" s="58"/>
    </row>
    <row r="2348" spans="5:5" x14ac:dyDescent="0.25">
      <c r="E2348" s="58"/>
    </row>
    <row r="2349" spans="5:5" x14ac:dyDescent="0.25">
      <c r="E2349" s="58"/>
    </row>
    <row r="2350" spans="5:5" x14ac:dyDescent="0.25">
      <c r="E2350" s="58"/>
    </row>
    <row r="2351" spans="5:5" x14ac:dyDescent="0.25">
      <c r="E2351" s="58"/>
    </row>
    <row r="2352" spans="5:5" x14ac:dyDescent="0.25">
      <c r="E2352" s="58"/>
    </row>
    <row r="2353" spans="5:5" x14ac:dyDescent="0.25">
      <c r="E2353" s="58"/>
    </row>
    <row r="2354" spans="5:5" x14ac:dyDescent="0.25">
      <c r="E2354" s="58"/>
    </row>
    <row r="2355" spans="5:5" x14ac:dyDescent="0.25">
      <c r="E2355" s="58"/>
    </row>
    <row r="2356" spans="5:5" x14ac:dyDescent="0.25">
      <c r="E2356" s="58"/>
    </row>
    <row r="2357" spans="5:5" x14ac:dyDescent="0.25">
      <c r="E2357" s="58"/>
    </row>
    <row r="2358" spans="5:5" x14ac:dyDescent="0.25">
      <c r="E2358" s="58"/>
    </row>
    <row r="2359" spans="5:5" x14ac:dyDescent="0.25">
      <c r="E2359" s="58"/>
    </row>
    <row r="2360" spans="5:5" x14ac:dyDescent="0.25">
      <c r="E2360" s="58"/>
    </row>
    <row r="2361" spans="5:5" x14ac:dyDescent="0.25">
      <c r="E2361" s="58"/>
    </row>
    <row r="2362" spans="5:5" x14ac:dyDescent="0.25">
      <c r="E2362" s="58"/>
    </row>
    <row r="2363" spans="5:5" x14ac:dyDescent="0.25">
      <c r="E2363" s="58"/>
    </row>
    <row r="2364" spans="5:5" x14ac:dyDescent="0.25">
      <c r="E2364" s="58"/>
    </row>
    <row r="2365" spans="5:5" x14ac:dyDescent="0.25">
      <c r="E2365" s="58"/>
    </row>
    <row r="2366" spans="5:5" x14ac:dyDescent="0.25">
      <c r="E2366" s="58"/>
    </row>
    <row r="2367" spans="5:5" x14ac:dyDescent="0.25">
      <c r="E2367" s="58"/>
    </row>
    <row r="2368" spans="5:5" x14ac:dyDescent="0.25">
      <c r="E2368" s="58"/>
    </row>
    <row r="2369" spans="5:5" x14ac:dyDescent="0.25">
      <c r="E2369" s="58"/>
    </row>
    <row r="2370" spans="5:5" x14ac:dyDescent="0.25">
      <c r="E2370" s="58"/>
    </row>
    <row r="2371" spans="5:5" x14ac:dyDescent="0.25">
      <c r="E2371" s="58"/>
    </row>
    <row r="2372" spans="5:5" x14ac:dyDescent="0.25">
      <c r="E2372" s="58"/>
    </row>
    <row r="2373" spans="5:5" x14ac:dyDescent="0.25">
      <c r="E2373" s="58"/>
    </row>
    <row r="2374" spans="5:5" x14ac:dyDescent="0.25">
      <c r="E2374" s="58"/>
    </row>
    <row r="2375" spans="5:5" x14ac:dyDescent="0.25">
      <c r="E2375" s="58"/>
    </row>
    <row r="2376" spans="5:5" x14ac:dyDescent="0.25">
      <c r="E2376" s="58"/>
    </row>
    <row r="2377" spans="5:5" x14ac:dyDescent="0.25">
      <c r="E2377" s="58"/>
    </row>
    <row r="2378" spans="5:5" x14ac:dyDescent="0.25">
      <c r="E2378" s="58"/>
    </row>
    <row r="2379" spans="5:5" x14ac:dyDescent="0.25">
      <c r="E2379" s="58"/>
    </row>
    <row r="2380" spans="5:5" x14ac:dyDescent="0.25">
      <c r="E2380" s="58"/>
    </row>
    <row r="2381" spans="5:5" x14ac:dyDescent="0.25">
      <c r="E2381" s="58"/>
    </row>
    <row r="2382" spans="5:5" x14ac:dyDescent="0.25">
      <c r="E2382" s="58"/>
    </row>
    <row r="2383" spans="5:5" x14ac:dyDescent="0.25">
      <c r="E2383" s="58"/>
    </row>
    <row r="2384" spans="5:5" x14ac:dyDescent="0.25">
      <c r="E2384" s="58"/>
    </row>
    <row r="2385" spans="5:5" x14ac:dyDescent="0.25">
      <c r="E2385" s="58"/>
    </row>
    <row r="2386" spans="5:5" x14ac:dyDescent="0.25">
      <c r="E2386" s="58"/>
    </row>
    <row r="2387" spans="5:5" x14ac:dyDescent="0.25">
      <c r="E2387" s="58"/>
    </row>
    <row r="2388" spans="5:5" x14ac:dyDescent="0.25">
      <c r="E2388" s="58"/>
    </row>
    <row r="2389" spans="5:5" x14ac:dyDescent="0.25">
      <c r="E2389" s="58"/>
    </row>
    <row r="2390" spans="5:5" x14ac:dyDescent="0.25">
      <c r="E2390" s="58"/>
    </row>
    <row r="2391" spans="5:5" x14ac:dyDescent="0.25">
      <c r="E2391" s="58"/>
    </row>
    <row r="2392" spans="5:5" x14ac:dyDescent="0.25">
      <c r="E2392" s="58"/>
    </row>
    <row r="2393" spans="5:5" x14ac:dyDescent="0.25">
      <c r="E2393" s="58"/>
    </row>
    <row r="2394" spans="5:5" x14ac:dyDescent="0.25">
      <c r="E2394" s="58"/>
    </row>
    <row r="2395" spans="5:5" x14ac:dyDescent="0.25">
      <c r="E2395" s="58"/>
    </row>
    <row r="2396" spans="5:5" x14ac:dyDescent="0.25">
      <c r="E2396" s="58"/>
    </row>
    <row r="2397" spans="5:5" x14ac:dyDescent="0.25">
      <c r="E2397" s="58"/>
    </row>
    <row r="2398" spans="5:5" x14ac:dyDescent="0.25">
      <c r="E2398" s="58"/>
    </row>
    <row r="2399" spans="5:5" x14ac:dyDescent="0.25">
      <c r="E2399" s="58"/>
    </row>
    <row r="2400" spans="5:5" x14ac:dyDescent="0.25">
      <c r="E2400" s="58"/>
    </row>
    <row r="2401" spans="5:5" x14ac:dyDescent="0.25">
      <c r="E2401" s="58"/>
    </row>
    <row r="2402" spans="5:5" x14ac:dyDescent="0.25">
      <c r="E2402" s="58"/>
    </row>
    <row r="2403" spans="5:5" x14ac:dyDescent="0.25">
      <c r="E2403" s="58"/>
    </row>
    <row r="2404" spans="5:5" x14ac:dyDescent="0.25">
      <c r="E2404" s="58"/>
    </row>
    <row r="2405" spans="5:5" x14ac:dyDescent="0.25">
      <c r="E2405" s="58"/>
    </row>
    <row r="2406" spans="5:5" x14ac:dyDescent="0.25">
      <c r="E2406" s="58"/>
    </row>
    <row r="2407" spans="5:5" x14ac:dyDescent="0.25">
      <c r="E2407" s="58"/>
    </row>
    <row r="2408" spans="5:5" x14ac:dyDescent="0.25">
      <c r="E2408" s="58"/>
    </row>
    <row r="2409" spans="5:5" x14ac:dyDescent="0.25">
      <c r="E2409" s="58"/>
    </row>
    <row r="2410" spans="5:5" x14ac:dyDescent="0.25">
      <c r="E2410" s="58"/>
    </row>
    <row r="2411" spans="5:5" x14ac:dyDescent="0.25">
      <c r="E2411" s="58"/>
    </row>
    <row r="2412" spans="5:5" x14ac:dyDescent="0.25">
      <c r="E2412" s="58"/>
    </row>
    <row r="2413" spans="5:5" x14ac:dyDescent="0.25">
      <c r="E2413" s="58"/>
    </row>
    <row r="2414" spans="5:5" x14ac:dyDescent="0.25">
      <c r="E2414" s="58"/>
    </row>
    <row r="2415" spans="5:5" x14ac:dyDescent="0.25">
      <c r="E2415" s="58"/>
    </row>
    <row r="2416" spans="5:5" x14ac:dyDescent="0.25">
      <c r="E2416" s="58"/>
    </row>
    <row r="2417" spans="5:5" x14ac:dyDescent="0.25">
      <c r="E2417" s="58"/>
    </row>
    <row r="2418" spans="5:5" x14ac:dyDescent="0.25">
      <c r="E2418" s="58"/>
    </row>
    <row r="2419" spans="5:5" x14ac:dyDescent="0.25">
      <c r="E2419" s="58"/>
    </row>
    <row r="2420" spans="5:5" x14ac:dyDescent="0.25">
      <c r="E2420" s="58"/>
    </row>
    <row r="2421" spans="5:5" x14ac:dyDescent="0.25">
      <c r="E2421" s="58"/>
    </row>
    <row r="2422" spans="5:5" x14ac:dyDescent="0.25">
      <c r="E2422" s="58"/>
    </row>
    <row r="2423" spans="5:5" x14ac:dyDescent="0.25">
      <c r="E2423" s="58"/>
    </row>
    <row r="2424" spans="5:5" x14ac:dyDescent="0.25">
      <c r="E2424" s="58"/>
    </row>
    <row r="2425" spans="5:5" x14ac:dyDescent="0.25">
      <c r="E2425" s="58"/>
    </row>
    <row r="2426" spans="5:5" x14ac:dyDescent="0.25">
      <c r="E2426" s="58"/>
    </row>
    <row r="2427" spans="5:5" x14ac:dyDescent="0.25">
      <c r="E2427" s="58"/>
    </row>
    <row r="2428" spans="5:5" x14ac:dyDescent="0.25">
      <c r="E2428" s="58"/>
    </row>
    <row r="2429" spans="5:5" x14ac:dyDescent="0.25">
      <c r="E2429" s="58"/>
    </row>
    <row r="2430" spans="5:5" x14ac:dyDescent="0.25">
      <c r="E2430" s="58"/>
    </row>
    <row r="2431" spans="5:5" x14ac:dyDescent="0.25">
      <c r="E2431" s="58"/>
    </row>
    <row r="2432" spans="5:5" x14ac:dyDescent="0.25">
      <c r="E2432" s="58"/>
    </row>
    <row r="2433" spans="5:5" x14ac:dyDescent="0.25">
      <c r="E2433" s="58"/>
    </row>
    <row r="2434" spans="5:5" x14ac:dyDescent="0.25">
      <c r="E2434" s="58"/>
    </row>
    <row r="2435" spans="5:5" x14ac:dyDescent="0.25">
      <c r="E2435" s="58"/>
    </row>
    <row r="2436" spans="5:5" x14ac:dyDescent="0.25">
      <c r="E2436" s="58"/>
    </row>
    <row r="2437" spans="5:5" x14ac:dyDescent="0.25">
      <c r="E2437" s="58"/>
    </row>
    <row r="2438" spans="5:5" x14ac:dyDescent="0.25">
      <c r="E2438" s="58"/>
    </row>
    <row r="2439" spans="5:5" x14ac:dyDescent="0.25">
      <c r="E2439" s="58"/>
    </row>
    <row r="2440" spans="5:5" x14ac:dyDescent="0.25">
      <c r="E2440" s="58"/>
    </row>
    <row r="2441" spans="5:5" x14ac:dyDescent="0.25">
      <c r="E2441" s="58"/>
    </row>
    <row r="2442" spans="5:5" x14ac:dyDescent="0.25">
      <c r="E2442" s="58"/>
    </row>
    <row r="2443" spans="5:5" x14ac:dyDescent="0.25">
      <c r="E2443" s="58"/>
    </row>
    <row r="2444" spans="5:5" x14ac:dyDescent="0.25">
      <c r="E2444" s="58"/>
    </row>
    <row r="2445" spans="5:5" x14ac:dyDescent="0.25">
      <c r="E2445" s="58"/>
    </row>
    <row r="2446" spans="5:5" x14ac:dyDescent="0.25">
      <c r="E2446" s="58"/>
    </row>
    <row r="2447" spans="5:5" x14ac:dyDescent="0.25">
      <c r="E2447" s="58"/>
    </row>
    <row r="2448" spans="5:5" x14ac:dyDescent="0.25">
      <c r="E2448" s="58"/>
    </row>
    <row r="2449" spans="5:5" x14ac:dyDescent="0.25">
      <c r="E2449" s="58"/>
    </row>
    <row r="2450" spans="5:5" x14ac:dyDescent="0.25">
      <c r="E2450" s="58"/>
    </row>
    <row r="2451" spans="5:5" x14ac:dyDescent="0.25">
      <c r="E2451" s="58"/>
    </row>
    <row r="2452" spans="5:5" x14ac:dyDescent="0.25">
      <c r="E2452" s="58"/>
    </row>
    <row r="2453" spans="5:5" x14ac:dyDescent="0.25">
      <c r="E2453" s="58"/>
    </row>
    <row r="2454" spans="5:5" x14ac:dyDescent="0.25">
      <c r="E2454" s="58"/>
    </row>
    <row r="2455" spans="5:5" x14ac:dyDescent="0.25">
      <c r="E2455" s="58"/>
    </row>
    <row r="2456" spans="5:5" x14ac:dyDescent="0.25">
      <c r="E2456" s="58"/>
    </row>
    <row r="2457" spans="5:5" x14ac:dyDescent="0.25">
      <c r="E2457" s="58"/>
    </row>
    <row r="2458" spans="5:5" x14ac:dyDescent="0.25">
      <c r="E2458" s="58"/>
    </row>
    <row r="2459" spans="5:5" x14ac:dyDescent="0.25">
      <c r="E2459" s="58"/>
    </row>
    <row r="2460" spans="5:5" x14ac:dyDescent="0.25">
      <c r="E2460" s="58"/>
    </row>
    <row r="2461" spans="5:5" x14ac:dyDescent="0.25">
      <c r="E2461" s="58"/>
    </row>
    <row r="2462" spans="5:5" x14ac:dyDescent="0.25">
      <c r="E2462" s="58"/>
    </row>
    <row r="2463" spans="5:5" x14ac:dyDescent="0.25">
      <c r="E2463" s="58"/>
    </row>
    <row r="2464" spans="5:5" x14ac:dyDescent="0.25">
      <c r="E2464" s="58"/>
    </row>
    <row r="2465" spans="5:5" x14ac:dyDescent="0.25">
      <c r="E2465" s="58"/>
    </row>
    <row r="2466" spans="5:5" x14ac:dyDescent="0.25">
      <c r="E2466" s="58"/>
    </row>
    <row r="2467" spans="5:5" x14ac:dyDescent="0.25">
      <c r="E2467" s="58"/>
    </row>
    <row r="2468" spans="5:5" x14ac:dyDescent="0.25">
      <c r="E2468" s="58"/>
    </row>
    <row r="2469" spans="5:5" x14ac:dyDescent="0.25">
      <c r="E2469" s="58"/>
    </row>
    <row r="2470" spans="5:5" x14ac:dyDescent="0.25">
      <c r="E2470" s="58"/>
    </row>
    <row r="2471" spans="5:5" x14ac:dyDescent="0.25">
      <c r="E2471" s="58"/>
    </row>
    <row r="2472" spans="5:5" x14ac:dyDescent="0.25">
      <c r="E2472" s="58"/>
    </row>
    <row r="2473" spans="5:5" x14ac:dyDescent="0.25">
      <c r="E2473" s="58"/>
    </row>
    <row r="2474" spans="5:5" x14ac:dyDescent="0.25">
      <c r="E2474" s="58"/>
    </row>
    <row r="2475" spans="5:5" x14ac:dyDescent="0.25">
      <c r="E2475" s="58"/>
    </row>
    <row r="2476" spans="5:5" x14ac:dyDescent="0.25">
      <c r="E2476" s="58"/>
    </row>
    <row r="2477" spans="5:5" x14ac:dyDescent="0.25">
      <c r="E2477" s="58"/>
    </row>
    <row r="2478" spans="5:5" x14ac:dyDescent="0.25">
      <c r="E2478" s="58"/>
    </row>
    <row r="2479" spans="5:5" x14ac:dyDescent="0.25">
      <c r="E2479" s="58"/>
    </row>
    <row r="2480" spans="5:5" x14ac:dyDescent="0.25">
      <c r="E2480" s="58"/>
    </row>
    <row r="2481" spans="5:5" x14ac:dyDescent="0.25">
      <c r="E2481" s="58"/>
    </row>
    <row r="2482" spans="5:5" x14ac:dyDescent="0.25">
      <c r="E2482" s="58"/>
    </row>
    <row r="2483" spans="5:5" x14ac:dyDescent="0.25">
      <c r="E2483" s="58"/>
    </row>
    <row r="2484" spans="5:5" x14ac:dyDescent="0.25">
      <c r="E2484" s="58"/>
    </row>
    <row r="2485" spans="5:5" x14ac:dyDescent="0.25">
      <c r="E2485" s="58"/>
    </row>
    <row r="2486" spans="5:5" x14ac:dyDescent="0.25">
      <c r="E2486" s="58"/>
    </row>
    <row r="2487" spans="5:5" x14ac:dyDescent="0.25">
      <c r="E2487" s="58"/>
    </row>
    <row r="2488" spans="5:5" x14ac:dyDescent="0.25">
      <c r="E2488" s="58"/>
    </row>
    <row r="2489" spans="5:5" x14ac:dyDescent="0.25">
      <c r="E2489" s="58"/>
    </row>
    <row r="2490" spans="5:5" x14ac:dyDescent="0.25">
      <c r="E2490" s="58"/>
    </row>
    <row r="2491" spans="5:5" x14ac:dyDescent="0.25">
      <c r="E2491" s="58"/>
    </row>
    <row r="2492" spans="5:5" x14ac:dyDescent="0.25">
      <c r="E2492" s="58"/>
    </row>
    <row r="2493" spans="5:5" x14ac:dyDescent="0.25">
      <c r="E2493" s="58"/>
    </row>
    <row r="2494" spans="5:5" x14ac:dyDescent="0.25">
      <c r="E2494" s="58"/>
    </row>
    <row r="2495" spans="5:5" x14ac:dyDescent="0.25">
      <c r="E2495" s="58"/>
    </row>
    <row r="2496" spans="5:5" x14ac:dyDescent="0.25">
      <c r="E2496" s="58"/>
    </row>
    <row r="2497" spans="5:5" x14ac:dyDescent="0.25">
      <c r="E2497" s="58"/>
    </row>
    <row r="2498" spans="5:5" x14ac:dyDescent="0.25">
      <c r="E2498" s="58"/>
    </row>
    <row r="2499" spans="5:5" x14ac:dyDescent="0.25">
      <c r="E2499" s="58"/>
    </row>
    <row r="2500" spans="5:5" x14ac:dyDescent="0.25">
      <c r="E2500" s="58"/>
    </row>
    <row r="2501" spans="5:5" x14ac:dyDescent="0.25">
      <c r="E2501" s="58"/>
    </row>
    <row r="2502" spans="5:5" x14ac:dyDescent="0.25">
      <c r="E2502" s="58"/>
    </row>
    <row r="2503" spans="5:5" x14ac:dyDescent="0.25">
      <c r="E2503" s="58"/>
    </row>
    <row r="2504" spans="5:5" x14ac:dyDescent="0.25">
      <c r="E2504" s="58"/>
    </row>
    <row r="2505" spans="5:5" x14ac:dyDescent="0.25">
      <c r="E2505" s="58"/>
    </row>
    <row r="2506" spans="5:5" x14ac:dyDescent="0.25">
      <c r="E2506" s="58"/>
    </row>
    <row r="2507" spans="5:5" x14ac:dyDescent="0.25">
      <c r="E2507" s="58"/>
    </row>
    <row r="2508" spans="5:5" x14ac:dyDescent="0.25">
      <c r="E2508" s="58"/>
    </row>
    <row r="2509" spans="5:5" x14ac:dyDescent="0.25">
      <c r="E2509" s="58"/>
    </row>
    <row r="2510" spans="5:5" x14ac:dyDescent="0.25">
      <c r="E2510" s="58"/>
    </row>
    <row r="2511" spans="5:5" x14ac:dyDescent="0.25">
      <c r="E2511" s="58"/>
    </row>
    <row r="2512" spans="5:5" x14ac:dyDescent="0.25">
      <c r="E2512" s="58"/>
    </row>
    <row r="2513" spans="5:5" x14ac:dyDescent="0.25">
      <c r="E2513" s="58"/>
    </row>
    <row r="2514" spans="5:5" x14ac:dyDescent="0.25">
      <c r="E2514" s="58"/>
    </row>
    <row r="2515" spans="5:5" x14ac:dyDescent="0.25">
      <c r="E2515" s="58"/>
    </row>
    <row r="2516" spans="5:5" x14ac:dyDescent="0.25">
      <c r="E2516" s="58"/>
    </row>
    <row r="2517" spans="5:5" x14ac:dyDescent="0.25">
      <c r="E2517" s="58"/>
    </row>
    <row r="2518" spans="5:5" x14ac:dyDescent="0.25">
      <c r="E2518" s="58"/>
    </row>
    <row r="2519" spans="5:5" x14ac:dyDescent="0.25">
      <c r="E2519" s="58"/>
    </row>
    <row r="2520" spans="5:5" x14ac:dyDescent="0.25">
      <c r="E2520" s="58"/>
    </row>
    <row r="2521" spans="5:5" x14ac:dyDescent="0.25">
      <c r="E2521" s="58"/>
    </row>
    <row r="2522" spans="5:5" x14ac:dyDescent="0.25">
      <c r="E2522" s="58"/>
    </row>
    <row r="2523" spans="5:5" x14ac:dyDescent="0.25">
      <c r="E2523" s="58"/>
    </row>
    <row r="2524" spans="5:5" x14ac:dyDescent="0.25">
      <c r="E2524" s="58"/>
    </row>
    <row r="2525" spans="5:5" x14ac:dyDescent="0.25">
      <c r="E2525" s="58"/>
    </row>
    <row r="2526" spans="5:5" x14ac:dyDescent="0.25">
      <c r="E2526" s="58"/>
    </row>
    <row r="2527" spans="5:5" x14ac:dyDescent="0.25">
      <c r="E2527" s="58"/>
    </row>
    <row r="2528" spans="5:5" x14ac:dyDescent="0.25">
      <c r="E2528" s="58"/>
    </row>
    <row r="2529" spans="5:5" x14ac:dyDescent="0.25">
      <c r="E2529" s="58"/>
    </row>
    <row r="2530" spans="5:5" x14ac:dyDescent="0.25">
      <c r="E2530" s="58"/>
    </row>
    <row r="2531" spans="5:5" x14ac:dyDescent="0.25">
      <c r="E2531" s="58"/>
    </row>
    <row r="2532" spans="5:5" x14ac:dyDescent="0.25">
      <c r="E2532" s="58"/>
    </row>
    <row r="2533" spans="5:5" x14ac:dyDescent="0.25">
      <c r="E2533" s="58"/>
    </row>
    <row r="2534" spans="5:5" x14ac:dyDescent="0.25">
      <c r="E2534" s="58"/>
    </row>
    <row r="2535" spans="5:5" x14ac:dyDescent="0.25">
      <c r="E2535" s="58"/>
    </row>
    <row r="2536" spans="5:5" x14ac:dyDescent="0.25">
      <c r="E2536" s="58"/>
    </row>
    <row r="2537" spans="5:5" x14ac:dyDescent="0.25">
      <c r="E2537" s="58"/>
    </row>
    <row r="2538" spans="5:5" x14ac:dyDescent="0.25">
      <c r="E2538" s="58"/>
    </row>
    <row r="2539" spans="5:5" x14ac:dyDescent="0.25">
      <c r="E2539" s="58"/>
    </row>
    <row r="2540" spans="5:5" x14ac:dyDescent="0.25">
      <c r="E2540" s="58"/>
    </row>
    <row r="2541" spans="5:5" x14ac:dyDescent="0.25">
      <c r="E2541" s="58"/>
    </row>
    <row r="2542" spans="5:5" x14ac:dyDescent="0.25">
      <c r="E2542" s="58"/>
    </row>
    <row r="2543" spans="5:5" x14ac:dyDescent="0.25">
      <c r="E2543" s="58"/>
    </row>
    <row r="2544" spans="5:5" x14ac:dyDescent="0.25">
      <c r="E2544" s="58"/>
    </row>
    <row r="2545" spans="5:5" x14ac:dyDescent="0.25">
      <c r="E2545" s="58"/>
    </row>
    <row r="2546" spans="5:5" x14ac:dyDescent="0.25">
      <c r="E2546" s="58"/>
    </row>
    <row r="2547" spans="5:5" x14ac:dyDescent="0.25">
      <c r="E2547" s="58"/>
    </row>
    <row r="2548" spans="5:5" x14ac:dyDescent="0.25">
      <c r="E2548" s="58"/>
    </row>
    <row r="2549" spans="5:5" x14ac:dyDescent="0.25">
      <c r="E2549" s="58"/>
    </row>
    <row r="2550" spans="5:5" x14ac:dyDescent="0.25">
      <c r="E2550" s="58"/>
    </row>
    <row r="2551" spans="5:5" x14ac:dyDescent="0.25">
      <c r="E2551" s="58"/>
    </row>
    <row r="2552" spans="5:5" x14ac:dyDescent="0.25">
      <c r="E2552" s="58"/>
    </row>
    <row r="2553" spans="5:5" x14ac:dyDescent="0.25">
      <c r="E2553" s="58"/>
    </row>
    <row r="2554" spans="5:5" x14ac:dyDescent="0.25">
      <c r="E2554" s="58"/>
    </row>
    <row r="2555" spans="5:5" x14ac:dyDescent="0.25">
      <c r="E2555" s="58"/>
    </row>
    <row r="2556" spans="5:5" x14ac:dyDescent="0.25">
      <c r="E2556" s="58"/>
    </row>
    <row r="2557" spans="5:5" x14ac:dyDescent="0.25">
      <c r="E2557" s="58"/>
    </row>
    <row r="2558" spans="5:5" x14ac:dyDescent="0.25">
      <c r="E2558" s="58"/>
    </row>
    <row r="2559" spans="5:5" x14ac:dyDescent="0.25">
      <c r="E2559" s="58"/>
    </row>
    <row r="2560" spans="5:5" x14ac:dyDescent="0.25">
      <c r="E2560" s="58"/>
    </row>
    <row r="2561" spans="5:5" x14ac:dyDescent="0.25">
      <c r="E2561" s="58"/>
    </row>
    <row r="2562" spans="5:5" x14ac:dyDescent="0.25">
      <c r="E2562" s="58"/>
    </row>
    <row r="2563" spans="5:5" x14ac:dyDescent="0.25">
      <c r="E2563" s="58"/>
    </row>
    <row r="2564" spans="5:5" x14ac:dyDescent="0.25">
      <c r="E2564" s="58"/>
    </row>
    <row r="2565" spans="5:5" x14ac:dyDescent="0.25">
      <c r="E2565" s="58"/>
    </row>
    <row r="2566" spans="5:5" x14ac:dyDescent="0.25">
      <c r="E2566" s="58"/>
    </row>
    <row r="2567" spans="5:5" x14ac:dyDescent="0.25">
      <c r="E2567" s="58"/>
    </row>
    <row r="2568" spans="5:5" x14ac:dyDescent="0.25">
      <c r="E2568" s="58"/>
    </row>
    <row r="2569" spans="5:5" x14ac:dyDescent="0.25">
      <c r="E2569" s="58"/>
    </row>
    <row r="2570" spans="5:5" x14ac:dyDescent="0.25">
      <c r="E2570" s="58"/>
    </row>
    <row r="2571" spans="5:5" x14ac:dyDescent="0.25">
      <c r="E2571" s="58"/>
    </row>
    <row r="2572" spans="5:5" x14ac:dyDescent="0.25">
      <c r="E2572" s="58"/>
    </row>
    <row r="2573" spans="5:5" x14ac:dyDescent="0.25">
      <c r="E2573" s="58"/>
    </row>
    <row r="2574" spans="5:5" x14ac:dyDescent="0.25">
      <c r="E2574" s="58"/>
    </row>
    <row r="2575" spans="5:5" x14ac:dyDescent="0.25">
      <c r="E2575" s="58"/>
    </row>
    <row r="2576" spans="5:5" x14ac:dyDescent="0.25">
      <c r="E2576" s="58"/>
    </row>
    <row r="2577" spans="5:5" x14ac:dyDescent="0.25">
      <c r="E2577" s="58"/>
    </row>
    <row r="2578" spans="5:5" x14ac:dyDescent="0.25">
      <c r="E2578" s="58"/>
    </row>
    <row r="2579" spans="5:5" x14ac:dyDescent="0.25">
      <c r="E2579" s="58"/>
    </row>
    <row r="2580" spans="5:5" x14ac:dyDescent="0.25">
      <c r="E2580" s="58"/>
    </row>
    <row r="2581" spans="5:5" x14ac:dyDescent="0.25">
      <c r="E2581" s="58"/>
    </row>
    <row r="2582" spans="5:5" x14ac:dyDescent="0.25">
      <c r="E2582" s="58"/>
    </row>
    <row r="2583" spans="5:5" x14ac:dyDescent="0.25">
      <c r="E2583" s="58"/>
    </row>
    <row r="2584" spans="5:5" x14ac:dyDescent="0.25">
      <c r="E2584" s="58"/>
    </row>
    <row r="2585" spans="5:5" x14ac:dyDescent="0.25">
      <c r="E2585" s="58"/>
    </row>
    <row r="2586" spans="5:5" x14ac:dyDescent="0.25">
      <c r="E2586" s="58"/>
    </row>
    <row r="2587" spans="5:5" x14ac:dyDescent="0.25">
      <c r="E2587" s="58"/>
    </row>
    <row r="2588" spans="5:5" x14ac:dyDescent="0.25">
      <c r="E2588" s="58"/>
    </row>
    <row r="2589" spans="5:5" x14ac:dyDescent="0.25">
      <c r="E2589" s="58"/>
    </row>
    <row r="2590" spans="5:5" x14ac:dyDescent="0.25">
      <c r="E2590" s="58"/>
    </row>
    <row r="2591" spans="5:5" x14ac:dyDescent="0.25">
      <c r="E2591" s="58"/>
    </row>
    <row r="2592" spans="5:5" x14ac:dyDescent="0.25">
      <c r="E2592" s="58"/>
    </row>
    <row r="2593" spans="5:5" x14ac:dyDescent="0.25">
      <c r="E2593" s="58"/>
    </row>
    <row r="2594" spans="5:5" x14ac:dyDescent="0.25">
      <c r="E2594" s="58"/>
    </row>
    <row r="2595" spans="5:5" x14ac:dyDescent="0.25">
      <c r="E2595" s="58"/>
    </row>
    <row r="2596" spans="5:5" x14ac:dyDescent="0.25">
      <c r="E2596" s="58"/>
    </row>
    <row r="2597" spans="5:5" x14ac:dyDescent="0.25">
      <c r="E2597" s="58"/>
    </row>
    <row r="2598" spans="5:5" x14ac:dyDescent="0.25">
      <c r="E2598" s="58"/>
    </row>
    <row r="2599" spans="5:5" x14ac:dyDescent="0.25">
      <c r="E2599" s="58"/>
    </row>
    <row r="2600" spans="5:5" x14ac:dyDescent="0.25">
      <c r="E2600" s="58"/>
    </row>
    <row r="2601" spans="5:5" x14ac:dyDescent="0.25">
      <c r="E2601" s="58"/>
    </row>
    <row r="2602" spans="5:5" x14ac:dyDescent="0.25">
      <c r="E2602" s="58"/>
    </row>
    <row r="2603" spans="5:5" x14ac:dyDescent="0.25">
      <c r="E2603" s="58"/>
    </row>
    <row r="2604" spans="5:5" x14ac:dyDescent="0.25">
      <c r="E2604" s="58"/>
    </row>
    <row r="2605" spans="5:5" x14ac:dyDescent="0.25">
      <c r="E2605" s="58"/>
    </row>
    <row r="2606" spans="5:5" x14ac:dyDescent="0.25">
      <c r="E2606" s="58"/>
    </row>
    <row r="2607" spans="5:5" x14ac:dyDescent="0.25">
      <c r="E2607" s="58"/>
    </row>
    <row r="2608" spans="5:5" x14ac:dyDescent="0.25">
      <c r="E2608" s="58"/>
    </row>
    <row r="2609" spans="5:5" x14ac:dyDescent="0.25">
      <c r="E2609" s="58"/>
    </row>
    <row r="2610" spans="5:5" x14ac:dyDescent="0.25">
      <c r="E2610" s="58"/>
    </row>
    <row r="2611" spans="5:5" x14ac:dyDescent="0.25">
      <c r="E2611" s="58"/>
    </row>
    <row r="2612" spans="5:5" x14ac:dyDescent="0.25">
      <c r="E2612" s="58"/>
    </row>
    <row r="2613" spans="5:5" x14ac:dyDescent="0.25">
      <c r="E2613" s="58"/>
    </row>
    <row r="2614" spans="5:5" x14ac:dyDescent="0.25">
      <c r="E2614" s="58"/>
    </row>
    <row r="2615" spans="5:5" x14ac:dyDescent="0.25">
      <c r="E2615" s="58"/>
    </row>
    <row r="2616" spans="5:5" x14ac:dyDescent="0.25">
      <c r="E2616" s="58"/>
    </row>
    <row r="2617" spans="5:5" x14ac:dyDescent="0.25">
      <c r="E2617" s="58"/>
    </row>
    <row r="2618" spans="5:5" x14ac:dyDescent="0.25">
      <c r="E2618" s="58"/>
    </row>
    <row r="2619" spans="5:5" x14ac:dyDescent="0.25">
      <c r="E2619" s="58"/>
    </row>
    <row r="2620" spans="5:5" x14ac:dyDescent="0.25">
      <c r="E2620" s="58"/>
    </row>
    <row r="2621" spans="5:5" x14ac:dyDescent="0.25">
      <c r="E2621" s="58"/>
    </row>
    <row r="2622" spans="5:5" x14ac:dyDescent="0.25">
      <c r="E2622" s="58"/>
    </row>
    <row r="2623" spans="5:5" x14ac:dyDescent="0.25">
      <c r="E2623" s="58"/>
    </row>
    <row r="2624" spans="5:5" x14ac:dyDescent="0.25">
      <c r="E2624" s="58"/>
    </row>
    <row r="2625" spans="5:5" x14ac:dyDescent="0.25">
      <c r="E2625" s="58"/>
    </row>
    <row r="2626" spans="5:5" x14ac:dyDescent="0.25">
      <c r="E2626" s="58"/>
    </row>
    <row r="2627" spans="5:5" x14ac:dyDescent="0.25">
      <c r="E2627" s="58"/>
    </row>
    <row r="2628" spans="5:5" x14ac:dyDescent="0.25">
      <c r="E2628" s="58"/>
    </row>
    <row r="2629" spans="5:5" x14ac:dyDescent="0.25">
      <c r="E2629" s="58"/>
    </row>
    <row r="2630" spans="5:5" x14ac:dyDescent="0.25">
      <c r="E2630" s="58"/>
    </row>
    <row r="2631" spans="5:5" x14ac:dyDescent="0.25">
      <c r="E2631" s="58"/>
    </row>
    <row r="2632" spans="5:5" x14ac:dyDescent="0.25">
      <c r="E2632" s="58"/>
    </row>
    <row r="2633" spans="5:5" x14ac:dyDescent="0.25">
      <c r="E2633" s="58"/>
    </row>
    <row r="2634" spans="5:5" x14ac:dyDescent="0.25">
      <c r="E2634" s="58"/>
    </row>
    <row r="2635" spans="5:5" x14ac:dyDescent="0.25">
      <c r="E2635" s="58"/>
    </row>
    <row r="2636" spans="5:5" x14ac:dyDescent="0.25">
      <c r="E2636" s="58"/>
    </row>
    <row r="2637" spans="5:5" x14ac:dyDescent="0.25">
      <c r="E2637" s="58"/>
    </row>
    <row r="2638" spans="5:5" x14ac:dyDescent="0.25">
      <c r="E2638" s="58"/>
    </row>
    <row r="2639" spans="5:5" x14ac:dyDescent="0.25">
      <c r="E2639" s="58"/>
    </row>
    <row r="2640" spans="5:5" x14ac:dyDescent="0.25">
      <c r="E2640" s="58"/>
    </row>
    <row r="2641" spans="5:5" x14ac:dyDescent="0.25">
      <c r="E2641" s="58"/>
    </row>
    <row r="2642" spans="5:5" x14ac:dyDescent="0.25">
      <c r="E2642" s="58"/>
    </row>
    <row r="2643" spans="5:5" x14ac:dyDescent="0.25">
      <c r="E2643" s="58"/>
    </row>
    <row r="2644" spans="5:5" x14ac:dyDescent="0.25">
      <c r="E2644" s="58"/>
    </row>
    <row r="2645" spans="5:5" x14ac:dyDescent="0.25">
      <c r="E2645" s="58"/>
    </row>
    <row r="2646" spans="5:5" x14ac:dyDescent="0.25">
      <c r="E2646" s="58"/>
    </row>
    <row r="2647" spans="5:5" x14ac:dyDescent="0.25">
      <c r="E2647" s="58"/>
    </row>
    <row r="2648" spans="5:5" x14ac:dyDescent="0.25">
      <c r="E2648" s="58"/>
    </row>
    <row r="2649" spans="5:5" x14ac:dyDescent="0.25">
      <c r="E2649" s="58"/>
    </row>
    <row r="2650" spans="5:5" x14ac:dyDescent="0.25">
      <c r="E2650" s="58"/>
    </row>
    <row r="2651" spans="5:5" x14ac:dyDescent="0.25">
      <c r="E2651" s="58"/>
    </row>
    <row r="2652" spans="5:5" x14ac:dyDescent="0.25">
      <c r="E2652" s="58"/>
    </row>
    <row r="2653" spans="5:5" x14ac:dyDescent="0.25">
      <c r="E2653" s="58"/>
    </row>
    <row r="2654" spans="5:5" x14ac:dyDescent="0.25">
      <c r="E2654" s="58"/>
    </row>
    <row r="2655" spans="5:5" x14ac:dyDescent="0.25">
      <c r="E2655" s="58"/>
    </row>
    <row r="2656" spans="5:5" x14ac:dyDescent="0.25">
      <c r="E2656" s="58"/>
    </row>
    <row r="2657" spans="5:5" x14ac:dyDescent="0.25">
      <c r="E2657" s="58"/>
    </row>
    <row r="2658" spans="5:5" x14ac:dyDescent="0.25">
      <c r="E2658" s="58"/>
    </row>
    <row r="2659" spans="5:5" x14ac:dyDescent="0.25">
      <c r="E2659" s="58"/>
    </row>
    <row r="2660" spans="5:5" x14ac:dyDescent="0.25">
      <c r="E2660" s="58"/>
    </row>
    <row r="2661" spans="5:5" x14ac:dyDescent="0.25">
      <c r="E2661" s="58"/>
    </row>
    <row r="2662" spans="5:5" x14ac:dyDescent="0.25">
      <c r="E2662" s="58"/>
    </row>
    <row r="2663" spans="5:5" x14ac:dyDescent="0.25">
      <c r="E2663" s="58"/>
    </row>
    <row r="2664" spans="5:5" x14ac:dyDescent="0.25">
      <c r="E2664" s="58"/>
    </row>
    <row r="2665" spans="5:5" x14ac:dyDescent="0.25">
      <c r="E2665" s="58"/>
    </row>
    <row r="2666" spans="5:5" x14ac:dyDescent="0.25">
      <c r="E2666" s="58"/>
    </row>
    <row r="2667" spans="5:5" x14ac:dyDescent="0.25">
      <c r="E2667" s="58"/>
    </row>
    <row r="2668" spans="5:5" x14ac:dyDescent="0.25">
      <c r="E2668" s="58"/>
    </row>
    <row r="2669" spans="5:5" x14ac:dyDescent="0.25">
      <c r="E2669" s="58"/>
    </row>
    <row r="2670" spans="5:5" x14ac:dyDescent="0.25">
      <c r="E2670" s="58"/>
    </row>
    <row r="2671" spans="5:5" x14ac:dyDescent="0.25">
      <c r="E2671" s="58"/>
    </row>
    <row r="2672" spans="5:5" x14ac:dyDescent="0.25">
      <c r="E2672" s="58"/>
    </row>
    <row r="2673" spans="5:5" x14ac:dyDescent="0.25">
      <c r="E2673" s="58"/>
    </row>
    <row r="2674" spans="5:5" x14ac:dyDescent="0.25">
      <c r="E2674" s="58"/>
    </row>
    <row r="2675" spans="5:5" x14ac:dyDescent="0.25">
      <c r="E2675" s="58"/>
    </row>
    <row r="2676" spans="5:5" x14ac:dyDescent="0.25">
      <c r="E2676" s="58"/>
    </row>
    <row r="2677" spans="5:5" x14ac:dyDescent="0.25">
      <c r="E2677" s="58"/>
    </row>
    <row r="2678" spans="5:5" x14ac:dyDescent="0.25">
      <c r="E2678" s="58"/>
    </row>
    <row r="2679" spans="5:5" x14ac:dyDescent="0.25">
      <c r="E2679" s="58"/>
    </row>
    <row r="2680" spans="5:5" x14ac:dyDescent="0.25">
      <c r="E2680" s="58"/>
    </row>
    <row r="2681" spans="5:5" x14ac:dyDescent="0.25">
      <c r="E2681" s="58"/>
    </row>
    <row r="2682" spans="5:5" x14ac:dyDescent="0.25">
      <c r="E2682" s="58"/>
    </row>
    <row r="2683" spans="5:5" x14ac:dyDescent="0.25">
      <c r="E2683" s="58"/>
    </row>
    <row r="2684" spans="5:5" x14ac:dyDescent="0.25">
      <c r="E2684" s="58"/>
    </row>
    <row r="2685" spans="5:5" x14ac:dyDescent="0.25">
      <c r="E2685" s="58"/>
    </row>
    <row r="2686" spans="5:5" x14ac:dyDescent="0.25">
      <c r="E2686" s="58"/>
    </row>
    <row r="2687" spans="5:5" x14ac:dyDescent="0.25">
      <c r="E2687" s="58"/>
    </row>
    <row r="2688" spans="5:5" x14ac:dyDescent="0.25">
      <c r="E2688" s="58"/>
    </row>
    <row r="2689" spans="5:5" x14ac:dyDescent="0.25">
      <c r="E2689" s="58"/>
    </row>
    <row r="2690" spans="5:5" x14ac:dyDescent="0.25">
      <c r="E2690" s="58"/>
    </row>
    <row r="2691" spans="5:5" x14ac:dyDescent="0.25">
      <c r="E2691" s="58"/>
    </row>
    <row r="2692" spans="5:5" x14ac:dyDescent="0.25">
      <c r="E2692" s="58"/>
    </row>
    <row r="2693" spans="5:5" x14ac:dyDescent="0.25">
      <c r="E2693" s="58"/>
    </row>
    <row r="2694" spans="5:5" x14ac:dyDescent="0.25">
      <c r="E2694" s="58"/>
    </row>
    <row r="2695" spans="5:5" x14ac:dyDescent="0.25">
      <c r="E2695" s="58"/>
    </row>
    <row r="2696" spans="5:5" x14ac:dyDescent="0.25">
      <c r="E2696" s="58"/>
    </row>
    <row r="2697" spans="5:5" x14ac:dyDescent="0.25">
      <c r="E2697" s="58"/>
    </row>
    <row r="2698" spans="5:5" x14ac:dyDescent="0.25">
      <c r="E2698" s="58"/>
    </row>
    <row r="2699" spans="5:5" x14ac:dyDescent="0.25">
      <c r="E2699" s="58"/>
    </row>
    <row r="2700" spans="5:5" x14ac:dyDescent="0.25">
      <c r="E2700" s="58"/>
    </row>
    <row r="2701" spans="5:5" x14ac:dyDescent="0.25">
      <c r="E2701" s="58"/>
    </row>
    <row r="2702" spans="5:5" x14ac:dyDescent="0.25">
      <c r="E2702" s="58"/>
    </row>
    <row r="2703" spans="5:5" x14ac:dyDescent="0.25">
      <c r="E2703" s="58"/>
    </row>
    <row r="2704" spans="5:5" x14ac:dyDescent="0.25">
      <c r="E2704" s="58"/>
    </row>
    <row r="2705" spans="5:5" x14ac:dyDescent="0.25">
      <c r="E2705" s="58"/>
    </row>
    <row r="2706" spans="5:5" x14ac:dyDescent="0.25">
      <c r="E2706" s="58"/>
    </row>
    <row r="2707" spans="5:5" x14ac:dyDescent="0.25">
      <c r="E2707" s="58"/>
    </row>
    <row r="2708" spans="5:5" x14ac:dyDescent="0.25">
      <c r="E2708" s="58"/>
    </row>
    <row r="2709" spans="5:5" x14ac:dyDescent="0.25">
      <c r="E2709" s="58"/>
    </row>
    <row r="2710" spans="5:5" x14ac:dyDescent="0.25">
      <c r="E2710" s="58"/>
    </row>
    <row r="2711" spans="5:5" x14ac:dyDescent="0.25">
      <c r="E2711" s="58"/>
    </row>
    <row r="2712" spans="5:5" x14ac:dyDescent="0.25">
      <c r="E2712" s="58"/>
    </row>
    <row r="2713" spans="5:5" x14ac:dyDescent="0.25">
      <c r="E2713" s="58"/>
    </row>
    <row r="2714" spans="5:5" x14ac:dyDescent="0.25">
      <c r="E2714" s="58"/>
    </row>
    <row r="2715" spans="5:5" x14ac:dyDescent="0.25">
      <c r="E2715" s="58"/>
    </row>
    <row r="2716" spans="5:5" x14ac:dyDescent="0.25">
      <c r="E2716" s="58"/>
    </row>
    <row r="2717" spans="5:5" x14ac:dyDescent="0.25">
      <c r="E2717" s="58"/>
    </row>
    <row r="2718" spans="5:5" x14ac:dyDescent="0.25">
      <c r="E2718" s="58"/>
    </row>
    <row r="2719" spans="5:5" x14ac:dyDescent="0.25">
      <c r="E2719" s="58"/>
    </row>
    <row r="2720" spans="5:5" x14ac:dyDescent="0.25">
      <c r="E2720" s="58"/>
    </row>
    <row r="2721" spans="5:5" x14ac:dyDescent="0.25">
      <c r="E2721" s="58"/>
    </row>
    <row r="2722" spans="5:5" x14ac:dyDescent="0.25">
      <c r="E2722" s="58"/>
    </row>
    <row r="2723" spans="5:5" x14ac:dyDescent="0.25">
      <c r="E2723" s="58"/>
    </row>
    <row r="2724" spans="5:5" x14ac:dyDescent="0.25">
      <c r="E2724" s="58"/>
    </row>
    <row r="2725" spans="5:5" x14ac:dyDescent="0.25">
      <c r="E2725" s="58"/>
    </row>
    <row r="2726" spans="5:5" x14ac:dyDescent="0.25">
      <c r="E2726" s="58"/>
    </row>
    <row r="2727" spans="5:5" x14ac:dyDescent="0.25">
      <c r="E2727" s="58"/>
    </row>
    <row r="2728" spans="5:5" x14ac:dyDescent="0.25">
      <c r="E2728" s="58"/>
    </row>
    <row r="2729" spans="5:5" x14ac:dyDescent="0.25">
      <c r="E2729" s="58"/>
    </row>
    <row r="2730" spans="5:5" x14ac:dyDescent="0.25">
      <c r="E2730" s="58"/>
    </row>
    <row r="2731" spans="5:5" x14ac:dyDescent="0.25">
      <c r="E2731" s="58"/>
    </row>
    <row r="2732" spans="5:5" x14ac:dyDescent="0.25">
      <c r="E2732" s="58"/>
    </row>
    <row r="2733" spans="5:5" x14ac:dyDescent="0.25">
      <c r="E2733" s="58"/>
    </row>
    <row r="2734" spans="5:5" x14ac:dyDescent="0.25">
      <c r="E2734" s="58"/>
    </row>
    <row r="2735" spans="5:5" x14ac:dyDescent="0.25">
      <c r="E2735" s="58"/>
    </row>
    <row r="2736" spans="5:5" x14ac:dyDescent="0.25">
      <c r="E2736" s="58"/>
    </row>
    <row r="2737" spans="5:5" x14ac:dyDescent="0.25">
      <c r="E2737" s="58"/>
    </row>
    <row r="2738" spans="5:5" x14ac:dyDescent="0.25">
      <c r="E2738" s="58"/>
    </row>
    <row r="2739" spans="5:5" x14ac:dyDescent="0.25">
      <c r="E2739" s="58"/>
    </row>
    <row r="2740" spans="5:5" x14ac:dyDescent="0.25">
      <c r="E2740" s="58"/>
    </row>
    <row r="2741" spans="5:5" x14ac:dyDescent="0.25">
      <c r="E2741" s="58"/>
    </row>
    <row r="2742" spans="5:5" x14ac:dyDescent="0.25">
      <c r="E2742" s="58"/>
    </row>
    <row r="2743" spans="5:5" x14ac:dyDescent="0.25">
      <c r="E2743" s="58"/>
    </row>
    <row r="2744" spans="5:5" x14ac:dyDescent="0.25">
      <c r="E2744" s="58"/>
    </row>
    <row r="2745" spans="5:5" x14ac:dyDescent="0.25">
      <c r="E2745" s="58"/>
    </row>
    <row r="2746" spans="5:5" x14ac:dyDescent="0.25">
      <c r="E2746" s="58"/>
    </row>
    <row r="2747" spans="5:5" x14ac:dyDescent="0.25">
      <c r="E2747" s="58"/>
    </row>
    <row r="2748" spans="5:5" x14ac:dyDescent="0.25">
      <c r="E2748" s="58"/>
    </row>
    <row r="2749" spans="5:5" x14ac:dyDescent="0.25">
      <c r="E2749" s="58"/>
    </row>
    <row r="2750" spans="5:5" x14ac:dyDescent="0.25">
      <c r="E2750" s="58"/>
    </row>
    <row r="2751" spans="5:5" x14ac:dyDescent="0.25">
      <c r="E2751" s="58"/>
    </row>
    <row r="2752" spans="5:5" x14ac:dyDescent="0.25">
      <c r="E2752" s="58"/>
    </row>
    <row r="2753" spans="5:5" x14ac:dyDescent="0.25">
      <c r="E2753" s="58"/>
    </row>
    <row r="2754" spans="5:5" x14ac:dyDescent="0.25">
      <c r="E2754" s="58"/>
    </row>
    <row r="2755" spans="5:5" x14ac:dyDescent="0.25">
      <c r="E2755" s="58"/>
    </row>
    <row r="2756" spans="5:5" x14ac:dyDescent="0.25">
      <c r="E2756" s="58"/>
    </row>
    <row r="2757" spans="5:5" x14ac:dyDescent="0.25">
      <c r="E2757" s="58"/>
    </row>
    <row r="2758" spans="5:5" x14ac:dyDescent="0.25">
      <c r="E2758" s="58"/>
    </row>
    <row r="2759" spans="5:5" x14ac:dyDescent="0.25">
      <c r="E2759" s="58"/>
    </row>
    <row r="2760" spans="5:5" x14ac:dyDescent="0.25">
      <c r="E2760" s="58"/>
    </row>
    <row r="2761" spans="5:5" x14ac:dyDescent="0.25">
      <c r="E2761" s="58"/>
    </row>
    <row r="2762" spans="5:5" x14ac:dyDescent="0.25">
      <c r="E2762" s="58"/>
    </row>
    <row r="2763" spans="5:5" x14ac:dyDescent="0.25">
      <c r="E2763" s="58"/>
    </row>
    <row r="2764" spans="5:5" x14ac:dyDescent="0.25">
      <c r="E2764" s="58"/>
    </row>
    <row r="2765" spans="5:5" x14ac:dyDescent="0.25">
      <c r="E2765" s="58"/>
    </row>
    <row r="2766" spans="5:5" x14ac:dyDescent="0.25">
      <c r="E2766" s="58"/>
    </row>
    <row r="2767" spans="5:5" x14ac:dyDescent="0.25">
      <c r="E2767" s="58"/>
    </row>
    <row r="2768" spans="5:5" x14ac:dyDescent="0.25">
      <c r="E2768" s="58"/>
    </row>
    <row r="2769" spans="5:5" x14ac:dyDescent="0.25">
      <c r="E2769" s="58"/>
    </row>
    <row r="2770" spans="5:5" x14ac:dyDescent="0.25">
      <c r="E2770" s="58"/>
    </row>
    <row r="2771" spans="5:5" x14ac:dyDescent="0.25">
      <c r="E2771" s="58"/>
    </row>
    <row r="2772" spans="5:5" x14ac:dyDescent="0.25">
      <c r="E2772" s="58"/>
    </row>
    <row r="2773" spans="5:5" x14ac:dyDescent="0.25">
      <c r="E2773" s="58"/>
    </row>
    <row r="2774" spans="5:5" x14ac:dyDescent="0.25">
      <c r="E2774" s="58"/>
    </row>
    <row r="2775" spans="5:5" x14ac:dyDescent="0.25">
      <c r="E2775" s="58"/>
    </row>
    <row r="2776" spans="5:5" x14ac:dyDescent="0.25">
      <c r="E2776" s="58"/>
    </row>
    <row r="2777" spans="5:5" x14ac:dyDescent="0.25">
      <c r="E2777" s="58"/>
    </row>
    <row r="2778" spans="5:5" x14ac:dyDescent="0.25">
      <c r="E2778" s="58"/>
    </row>
    <row r="2779" spans="5:5" x14ac:dyDescent="0.25">
      <c r="E2779" s="58"/>
    </row>
    <row r="2780" spans="5:5" x14ac:dyDescent="0.25">
      <c r="E2780" s="58"/>
    </row>
    <row r="2781" spans="5:5" x14ac:dyDescent="0.25">
      <c r="E2781" s="58"/>
    </row>
    <row r="2782" spans="5:5" x14ac:dyDescent="0.25">
      <c r="E2782" s="58"/>
    </row>
    <row r="2783" spans="5:5" x14ac:dyDescent="0.25">
      <c r="E2783" s="58"/>
    </row>
    <row r="2784" spans="5:5" x14ac:dyDescent="0.25">
      <c r="E2784" s="58"/>
    </row>
    <row r="2785" spans="5:5" x14ac:dyDescent="0.25">
      <c r="E2785" s="58"/>
    </row>
    <row r="2786" spans="5:5" x14ac:dyDescent="0.25">
      <c r="E2786" s="58"/>
    </row>
    <row r="2787" spans="5:5" x14ac:dyDescent="0.25">
      <c r="E2787" s="58"/>
    </row>
    <row r="2788" spans="5:5" x14ac:dyDescent="0.25">
      <c r="E2788" s="58"/>
    </row>
    <row r="2789" spans="5:5" x14ac:dyDescent="0.25">
      <c r="E2789" s="58"/>
    </row>
    <row r="2790" spans="5:5" x14ac:dyDescent="0.25">
      <c r="E2790" s="58"/>
    </row>
    <row r="2791" spans="5:5" x14ac:dyDescent="0.25">
      <c r="E2791" s="58"/>
    </row>
    <row r="2792" spans="5:5" x14ac:dyDescent="0.25">
      <c r="E2792" s="58"/>
    </row>
    <row r="2793" spans="5:5" x14ac:dyDescent="0.25">
      <c r="E2793" s="58"/>
    </row>
    <row r="2794" spans="5:5" x14ac:dyDescent="0.25">
      <c r="E2794" s="58"/>
    </row>
    <row r="2795" spans="5:5" x14ac:dyDescent="0.25">
      <c r="E2795" s="58"/>
    </row>
    <row r="2796" spans="5:5" x14ac:dyDescent="0.25">
      <c r="E2796" s="58"/>
    </row>
    <row r="2797" spans="5:5" x14ac:dyDescent="0.25">
      <c r="E2797" s="58"/>
    </row>
    <row r="2798" spans="5:5" x14ac:dyDescent="0.25">
      <c r="E2798" s="58"/>
    </row>
    <row r="2799" spans="5:5" x14ac:dyDescent="0.25">
      <c r="E2799" s="58"/>
    </row>
    <row r="2800" spans="5:5" x14ac:dyDescent="0.25">
      <c r="E2800" s="58"/>
    </row>
    <row r="2801" spans="5:5" x14ac:dyDescent="0.25">
      <c r="E2801" s="58"/>
    </row>
    <row r="2802" spans="5:5" x14ac:dyDescent="0.25">
      <c r="E2802" s="58"/>
    </row>
    <row r="2803" spans="5:5" x14ac:dyDescent="0.25">
      <c r="E2803" s="58"/>
    </row>
    <row r="2804" spans="5:5" x14ac:dyDescent="0.25">
      <c r="E2804" s="58"/>
    </row>
    <row r="2805" spans="5:5" x14ac:dyDescent="0.25">
      <c r="E2805" s="58"/>
    </row>
    <row r="2806" spans="5:5" x14ac:dyDescent="0.25">
      <c r="E2806" s="58"/>
    </row>
    <row r="2807" spans="5:5" x14ac:dyDescent="0.25">
      <c r="E2807" s="58"/>
    </row>
    <row r="2808" spans="5:5" x14ac:dyDescent="0.25">
      <c r="E2808" s="58"/>
    </row>
    <row r="2809" spans="5:5" x14ac:dyDescent="0.25">
      <c r="E2809" s="58"/>
    </row>
    <row r="2810" spans="5:5" x14ac:dyDescent="0.25">
      <c r="E2810" s="58"/>
    </row>
    <row r="2811" spans="5:5" x14ac:dyDescent="0.25">
      <c r="E2811" s="58"/>
    </row>
    <row r="2812" spans="5:5" x14ac:dyDescent="0.25">
      <c r="E2812" s="58"/>
    </row>
    <row r="2813" spans="5:5" x14ac:dyDescent="0.25">
      <c r="E2813" s="58"/>
    </row>
    <row r="2814" spans="5:5" x14ac:dyDescent="0.25">
      <c r="E2814" s="58"/>
    </row>
    <row r="2815" spans="5:5" x14ac:dyDescent="0.25">
      <c r="E2815" s="58"/>
    </row>
    <row r="2816" spans="5:5" x14ac:dyDescent="0.25">
      <c r="E2816" s="58"/>
    </row>
    <row r="2817" spans="5:5" x14ac:dyDescent="0.25">
      <c r="E2817" s="58"/>
    </row>
    <row r="2818" spans="5:5" x14ac:dyDescent="0.25">
      <c r="E2818" s="58"/>
    </row>
    <row r="2819" spans="5:5" x14ac:dyDescent="0.25">
      <c r="E2819" s="58"/>
    </row>
    <row r="2820" spans="5:5" x14ac:dyDescent="0.25">
      <c r="E2820" s="58"/>
    </row>
    <row r="2821" spans="5:5" x14ac:dyDescent="0.25">
      <c r="E2821" s="58"/>
    </row>
    <row r="2822" spans="5:5" x14ac:dyDescent="0.25">
      <c r="E2822" s="58"/>
    </row>
    <row r="2823" spans="5:5" x14ac:dyDescent="0.25">
      <c r="E2823" s="58"/>
    </row>
    <row r="2824" spans="5:5" x14ac:dyDescent="0.25">
      <c r="E2824" s="58"/>
    </row>
    <row r="2825" spans="5:5" x14ac:dyDescent="0.25">
      <c r="E2825" s="58"/>
    </row>
    <row r="2826" spans="5:5" x14ac:dyDescent="0.25">
      <c r="E2826" s="58"/>
    </row>
    <row r="2827" spans="5:5" x14ac:dyDescent="0.25">
      <c r="E2827" s="58"/>
    </row>
    <row r="2828" spans="5:5" x14ac:dyDescent="0.25">
      <c r="E2828" s="58"/>
    </row>
    <row r="2829" spans="5:5" x14ac:dyDescent="0.25">
      <c r="E2829" s="58"/>
    </row>
    <row r="2830" spans="5:5" x14ac:dyDescent="0.25">
      <c r="E2830" s="58"/>
    </row>
    <row r="2831" spans="5:5" x14ac:dyDescent="0.25">
      <c r="E2831" s="58"/>
    </row>
    <row r="2832" spans="5:5" x14ac:dyDescent="0.25">
      <c r="E2832" s="58"/>
    </row>
    <row r="2833" spans="5:5" x14ac:dyDescent="0.25">
      <c r="E2833" s="58"/>
    </row>
    <row r="2834" spans="5:5" x14ac:dyDescent="0.25">
      <c r="E2834" s="58"/>
    </row>
    <row r="2835" spans="5:5" x14ac:dyDescent="0.25">
      <c r="E2835" s="58"/>
    </row>
    <row r="2836" spans="5:5" x14ac:dyDescent="0.25">
      <c r="E2836" s="58"/>
    </row>
    <row r="2837" spans="5:5" x14ac:dyDescent="0.25">
      <c r="E2837" s="58"/>
    </row>
    <row r="2838" spans="5:5" x14ac:dyDescent="0.25">
      <c r="E2838" s="58"/>
    </row>
    <row r="2839" spans="5:5" x14ac:dyDescent="0.25">
      <c r="E2839" s="58"/>
    </row>
    <row r="2840" spans="5:5" x14ac:dyDescent="0.25">
      <c r="E2840" s="58"/>
    </row>
    <row r="2841" spans="5:5" x14ac:dyDescent="0.25">
      <c r="E2841" s="58"/>
    </row>
    <row r="2842" spans="5:5" x14ac:dyDescent="0.25">
      <c r="E2842" s="58"/>
    </row>
    <row r="2843" spans="5:5" x14ac:dyDescent="0.25">
      <c r="E2843" s="58"/>
    </row>
    <row r="2844" spans="5:5" x14ac:dyDescent="0.25">
      <c r="E2844" s="58"/>
    </row>
    <row r="2845" spans="5:5" x14ac:dyDescent="0.25">
      <c r="E2845" s="58"/>
    </row>
    <row r="2846" spans="5:5" x14ac:dyDescent="0.25">
      <c r="E2846" s="58"/>
    </row>
    <row r="2847" spans="5:5" x14ac:dyDescent="0.25">
      <c r="E2847" s="58"/>
    </row>
    <row r="2848" spans="5:5" x14ac:dyDescent="0.25">
      <c r="E2848" s="58"/>
    </row>
    <row r="2849" spans="5:5" x14ac:dyDescent="0.25">
      <c r="E2849" s="58"/>
    </row>
    <row r="2850" spans="5:5" x14ac:dyDescent="0.25">
      <c r="E2850" s="58"/>
    </row>
    <row r="2851" spans="5:5" x14ac:dyDescent="0.25">
      <c r="E2851" s="58"/>
    </row>
    <row r="2852" spans="5:5" x14ac:dyDescent="0.25">
      <c r="E2852" s="58"/>
    </row>
    <row r="2853" spans="5:5" x14ac:dyDescent="0.25">
      <c r="E2853" s="58"/>
    </row>
    <row r="2854" spans="5:5" x14ac:dyDescent="0.25">
      <c r="E2854" s="58"/>
    </row>
    <row r="2855" spans="5:5" x14ac:dyDescent="0.25">
      <c r="E2855" s="58"/>
    </row>
    <row r="2856" spans="5:5" x14ac:dyDescent="0.25">
      <c r="E2856" s="58"/>
    </row>
    <row r="2857" spans="5:5" x14ac:dyDescent="0.25">
      <c r="E2857" s="58"/>
    </row>
    <row r="2858" spans="5:5" x14ac:dyDescent="0.25">
      <c r="E2858" s="58"/>
    </row>
    <row r="2859" spans="5:5" x14ac:dyDescent="0.25">
      <c r="E2859" s="58"/>
    </row>
    <row r="2860" spans="5:5" x14ac:dyDescent="0.25">
      <c r="E2860" s="58"/>
    </row>
    <row r="2861" spans="5:5" x14ac:dyDescent="0.25">
      <c r="E2861" s="58"/>
    </row>
    <row r="2862" spans="5:5" x14ac:dyDescent="0.25">
      <c r="E2862" s="58"/>
    </row>
    <row r="2863" spans="5:5" x14ac:dyDescent="0.25">
      <c r="E2863" s="58"/>
    </row>
    <row r="2864" spans="5:5" x14ac:dyDescent="0.25">
      <c r="E2864" s="58"/>
    </row>
    <row r="2865" spans="5:5" x14ac:dyDescent="0.25">
      <c r="E2865" s="58"/>
    </row>
    <row r="2866" spans="5:5" x14ac:dyDescent="0.25">
      <c r="E2866" s="58"/>
    </row>
    <row r="2867" spans="5:5" x14ac:dyDescent="0.25">
      <c r="E2867" s="58"/>
    </row>
    <row r="2868" spans="5:5" x14ac:dyDescent="0.25">
      <c r="E2868" s="58"/>
    </row>
    <row r="2869" spans="5:5" x14ac:dyDescent="0.25">
      <c r="E2869" s="58"/>
    </row>
    <row r="2870" spans="5:5" x14ac:dyDescent="0.25">
      <c r="E2870" s="58"/>
    </row>
    <row r="2871" spans="5:5" x14ac:dyDescent="0.25">
      <c r="E2871" s="58"/>
    </row>
    <row r="2872" spans="5:5" x14ac:dyDescent="0.25">
      <c r="E2872" s="58"/>
    </row>
    <row r="2873" spans="5:5" x14ac:dyDescent="0.25">
      <c r="E2873" s="58"/>
    </row>
    <row r="2874" spans="5:5" x14ac:dyDescent="0.25">
      <c r="E2874" s="58"/>
    </row>
    <row r="2875" spans="5:5" x14ac:dyDescent="0.25">
      <c r="E2875" s="58"/>
    </row>
    <row r="2876" spans="5:5" x14ac:dyDescent="0.25">
      <c r="E2876" s="58"/>
    </row>
    <row r="2877" spans="5:5" x14ac:dyDescent="0.25">
      <c r="E2877" s="58"/>
    </row>
    <row r="2878" spans="5:5" x14ac:dyDescent="0.25">
      <c r="E2878" s="58"/>
    </row>
    <row r="2879" spans="5:5" x14ac:dyDescent="0.25">
      <c r="E2879" s="58"/>
    </row>
    <row r="2880" spans="5:5" x14ac:dyDescent="0.25">
      <c r="E2880" s="58"/>
    </row>
    <row r="2881" spans="5:5" x14ac:dyDescent="0.25">
      <c r="E2881" s="58"/>
    </row>
    <row r="2882" spans="5:5" x14ac:dyDescent="0.25">
      <c r="E2882" s="58"/>
    </row>
    <row r="2883" spans="5:5" x14ac:dyDescent="0.25">
      <c r="E2883" s="58"/>
    </row>
    <row r="2884" spans="5:5" x14ac:dyDescent="0.25">
      <c r="E2884" s="58"/>
    </row>
    <row r="2885" spans="5:5" x14ac:dyDescent="0.25">
      <c r="E2885" s="58"/>
    </row>
    <row r="2886" spans="5:5" x14ac:dyDescent="0.25">
      <c r="E2886" s="58"/>
    </row>
    <row r="2887" spans="5:5" x14ac:dyDescent="0.25">
      <c r="E2887" s="58"/>
    </row>
    <row r="2888" spans="5:5" x14ac:dyDescent="0.25">
      <c r="E2888" s="58"/>
    </row>
    <row r="2889" spans="5:5" x14ac:dyDescent="0.25">
      <c r="E2889" s="58"/>
    </row>
    <row r="2890" spans="5:5" x14ac:dyDescent="0.25">
      <c r="E2890" s="58"/>
    </row>
    <row r="2891" spans="5:5" x14ac:dyDescent="0.25">
      <c r="E2891" s="58"/>
    </row>
    <row r="2892" spans="5:5" x14ac:dyDescent="0.25">
      <c r="E2892" s="58"/>
    </row>
    <row r="2893" spans="5:5" x14ac:dyDescent="0.25">
      <c r="E2893" s="58"/>
    </row>
    <row r="2894" spans="5:5" x14ac:dyDescent="0.25">
      <c r="E2894" s="58"/>
    </row>
    <row r="2895" spans="5:5" x14ac:dyDescent="0.25">
      <c r="E2895" s="58"/>
    </row>
    <row r="2896" spans="5:5" x14ac:dyDescent="0.25">
      <c r="E2896" s="58"/>
    </row>
    <row r="2897" spans="5:5" x14ac:dyDescent="0.25">
      <c r="E2897" s="58"/>
    </row>
    <row r="2898" spans="5:5" x14ac:dyDescent="0.25">
      <c r="E2898" s="58"/>
    </row>
    <row r="2899" spans="5:5" x14ac:dyDescent="0.25">
      <c r="E2899" s="58"/>
    </row>
    <row r="2900" spans="5:5" x14ac:dyDescent="0.25">
      <c r="E2900" s="58"/>
    </row>
    <row r="2901" spans="5:5" x14ac:dyDescent="0.25">
      <c r="E2901" s="58"/>
    </row>
    <row r="2902" spans="5:5" x14ac:dyDescent="0.25">
      <c r="E2902" s="58"/>
    </row>
    <row r="2903" spans="5:5" x14ac:dyDescent="0.25">
      <c r="E2903" s="58"/>
    </row>
    <row r="2904" spans="5:5" x14ac:dyDescent="0.25">
      <c r="E2904" s="58"/>
    </row>
    <row r="2905" spans="5:5" x14ac:dyDescent="0.25">
      <c r="E2905" s="58"/>
    </row>
    <row r="2906" spans="5:5" x14ac:dyDescent="0.25">
      <c r="E2906" s="58"/>
    </row>
    <row r="2907" spans="5:5" x14ac:dyDescent="0.25">
      <c r="E2907" s="58"/>
    </row>
    <row r="2908" spans="5:5" x14ac:dyDescent="0.25">
      <c r="E2908" s="58"/>
    </row>
    <row r="2909" spans="5:5" x14ac:dyDescent="0.25">
      <c r="E2909" s="58"/>
    </row>
    <row r="2910" spans="5:5" x14ac:dyDescent="0.25">
      <c r="E2910" s="58"/>
    </row>
    <row r="2911" spans="5:5" x14ac:dyDescent="0.25">
      <c r="E2911" s="58"/>
    </row>
    <row r="2912" spans="5:5" x14ac:dyDescent="0.25">
      <c r="E2912" s="58"/>
    </row>
    <row r="2913" spans="5:5" x14ac:dyDescent="0.25">
      <c r="E2913" s="58"/>
    </row>
    <row r="2914" spans="5:5" x14ac:dyDescent="0.25">
      <c r="E2914" s="58"/>
    </row>
    <row r="2915" spans="5:5" x14ac:dyDescent="0.25">
      <c r="E2915" s="58"/>
    </row>
    <row r="2916" spans="5:5" x14ac:dyDescent="0.25">
      <c r="E2916" s="58"/>
    </row>
    <row r="2917" spans="5:5" x14ac:dyDescent="0.25">
      <c r="E2917" s="58"/>
    </row>
    <row r="2918" spans="5:5" x14ac:dyDescent="0.25">
      <c r="E2918" s="58"/>
    </row>
    <row r="2919" spans="5:5" x14ac:dyDescent="0.25">
      <c r="E2919" s="58"/>
    </row>
    <row r="2920" spans="5:5" x14ac:dyDescent="0.25">
      <c r="E2920" s="58"/>
    </row>
    <row r="2921" spans="5:5" x14ac:dyDescent="0.25">
      <c r="E2921" s="58"/>
    </row>
    <row r="2922" spans="5:5" x14ac:dyDescent="0.25">
      <c r="E2922" s="58"/>
    </row>
    <row r="2923" spans="5:5" x14ac:dyDescent="0.25">
      <c r="E2923" s="58"/>
    </row>
    <row r="2924" spans="5:5" x14ac:dyDescent="0.25">
      <c r="E2924" s="58"/>
    </row>
    <row r="2925" spans="5:5" x14ac:dyDescent="0.25">
      <c r="E2925" s="58"/>
    </row>
    <row r="2926" spans="5:5" x14ac:dyDescent="0.25">
      <c r="E2926" s="58"/>
    </row>
    <row r="2927" spans="5:5" x14ac:dyDescent="0.25">
      <c r="E2927" s="58"/>
    </row>
    <row r="2928" spans="5:5" x14ac:dyDescent="0.25">
      <c r="E2928" s="58"/>
    </row>
    <row r="2929" spans="5:5" x14ac:dyDescent="0.25">
      <c r="E2929" s="58"/>
    </row>
    <row r="2930" spans="5:5" x14ac:dyDescent="0.25">
      <c r="E2930" s="58"/>
    </row>
    <row r="2931" spans="5:5" x14ac:dyDescent="0.25">
      <c r="E2931" s="58"/>
    </row>
    <row r="2932" spans="5:5" x14ac:dyDescent="0.25">
      <c r="E2932" s="58"/>
    </row>
    <row r="2933" spans="5:5" x14ac:dyDescent="0.25">
      <c r="E2933" s="58"/>
    </row>
    <row r="2934" spans="5:5" x14ac:dyDescent="0.25">
      <c r="E2934" s="58"/>
    </row>
    <row r="2935" spans="5:5" x14ac:dyDescent="0.25">
      <c r="E2935" s="58"/>
    </row>
    <row r="2936" spans="5:5" x14ac:dyDescent="0.25">
      <c r="E2936" s="58"/>
    </row>
    <row r="2937" spans="5:5" x14ac:dyDescent="0.25">
      <c r="E2937" s="58"/>
    </row>
    <row r="2938" spans="5:5" x14ac:dyDescent="0.25">
      <c r="E2938" s="58"/>
    </row>
    <row r="2939" spans="5:5" x14ac:dyDescent="0.25">
      <c r="E2939" s="58"/>
    </row>
    <row r="2940" spans="5:5" x14ac:dyDescent="0.25">
      <c r="E2940" s="58"/>
    </row>
    <row r="2941" spans="5:5" x14ac:dyDescent="0.25">
      <c r="E2941" s="58"/>
    </row>
    <row r="2942" spans="5:5" x14ac:dyDescent="0.25">
      <c r="E2942" s="58"/>
    </row>
    <row r="2943" spans="5:5" x14ac:dyDescent="0.25">
      <c r="E2943" s="58"/>
    </row>
    <row r="2944" spans="5:5" x14ac:dyDescent="0.25">
      <c r="E2944" s="58"/>
    </row>
    <row r="2945" spans="5:5" x14ac:dyDescent="0.25">
      <c r="E2945" s="58"/>
    </row>
    <row r="2946" spans="5:5" x14ac:dyDescent="0.25">
      <c r="E2946" s="58"/>
    </row>
    <row r="2947" spans="5:5" x14ac:dyDescent="0.25">
      <c r="E2947" s="58"/>
    </row>
    <row r="2948" spans="5:5" x14ac:dyDescent="0.25">
      <c r="E2948" s="58"/>
    </row>
    <row r="2949" spans="5:5" x14ac:dyDescent="0.25">
      <c r="E2949" s="58"/>
    </row>
    <row r="2950" spans="5:5" x14ac:dyDescent="0.25">
      <c r="E2950" s="58"/>
    </row>
    <row r="2951" spans="5:5" x14ac:dyDescent="0.25">
      <c r="E2951" s="58"/>
    </row>
    <row r="2952" spans="5:5" x14ac:dyDescent="0.25">
      <c r="E2952" s="58"/>
    </row>
    <row r="2953" spans="5:5" x14ac:dyDescent="0.25">
      <c r="E2953" s="58"/>
    </row>
    <row r="2954" spans="5:5" x14ac:dyDescent="0.25">
      <c r="E2954" s="58"/>
    </row>
    <row r="2955" spans="5:5" x14ac:dyDescent="0.25">
      <c r="E2955" s="58"/>
    </row>
    <row r="2956" spans="5:5" x14ac:dyDescent="0.25">
      <c r="E2956" s="58"/>
    </row>
    <row r="2957" spans="5:5" x14ac:dyDescent="0.25">
      <c r="E2957" s="58"/>
    </row>
    <row r="2958" spans="5:5" x14ac:dyDescent="0.25">
      <c r="E2958" s="58"/>
    </row>
    <row r="2959" spans="5:5" x14ac:dyDescent="0.25">
      <c r="E2959" s="58"/>
    </row>
    <row r="2960" spans="5:5" x14ac:dyDescent="0.25">
      <c r="E2960" s="58"/>
    </row>
    <row r="2961" spans="5:5" x14ac:dyDescent="0.25">
      <c r="E2961" s="58"/>
    </row>
    <row r="2962" spans="5:5" x14ac:dyDescent="0.25">
      <c r="E2962" s="58"/>
    </row>
    <row r="2963" spans="5:5" x14ac:dyDescent="0.25">
      <c r="E2963" s="58"/>
    </row>
    <row r="2964" spans="5:5" x14ac:dyDescent="0.25">
      <c r="E2964" s="58"/>
    </row>
    <row r="2965" spans="5:5" x14ac:dyDescent="0.25">
      <c r="E2965" s="58"/>
    </row>
    <row r="2966" spans="5:5" x14ac:dyDescent="0.25">
      <c r="E2966" s="58"/>
    </row>
    <row r="2967" spans="5:5" x14ac:dyDescent="0.25">
      <c r="E2967" s="58"/>
    </row>
    <row r="2968" spans="5:5" x14ac:dyDescent="0.25">
      <c r="E2968" s="58"/>
    </row>
    <row r="2969" spans="5:5" x14ac:dyDescent="0.25">
      <c r="E2969" s="58"/>
    </row>
    <row r="2970" spans="5:5" x14ac:dyDescent="0.25">
      <c r="E2970" s="58"/>
    </row>
    <row r="2971" spans="5:5" x14ac:dyDescent="0.25">
      <c r="E2971" s="58"/>
    </row>
    <row r="2972" spans="5:5" x14ac:dyDescent="0.25">
      <c r="E2972" s="58"/>
    </row>
    <row r="2973" spans="5:5" x14ac:dyDescent="0.25">
      <c r="E2973" s="58"/>
    </row>
    <row r="2974" spans="5:5" x14ac:dyDescent="0.25">
      <c r="E2974" s="58"/>
    </row>
    <row r="2975" spans="5:5" x14ac:dyDescent="0.25">
      <c r="E2975" s="58"/>
    </row>
    <row r="2976" spans="5:5" x14ac:dyDescent="0.25">
      <c r="E2976" s="58"/>
    </row>
    <row r="2977" spans="5:5" x14ac:dyDescent="0.25">
      <c r="E2977" s="58"/>
    </row>
    <row r="2978" spans="5:5" x14ac:dyDescent="0.25">
      <c r="E2978" s="58"/>
    </row>
    <row r="2979" spans="5:5" x14ac:dyDescent="0.25">
      <c r="E2979" s="58"/>
    </row>
    <row r="2980" spans="5:5" x14ac:dyDescent="0.25">
      <c r="E2980" s="58"/>
    </row>
    <row r="2981" spans="5:5" x14ac:dyDescent="0.25">
      <c r="E2981" s="58"/>
    </row>
    <row r="2982" spans="5:5" x14ac:dyDescent="0.25">
      <c r="E2982" s="58"/>
    </row>
    <row r="2983" spans="5:5" x14ac:dyDescent="0.25">
      <c r="E2983" s="58"/>
    </row>
    <row r="2984" spans="5:5" x14ac:dyDescent="0.25">
      <c r="E2984" s="58"/>
    </row>
    <row r="2985" spans="5:5" x14ac:dyDescent="0.25">
      <c r="E2985" s="58"/>
    </row>
    <row r="2986" spans="5:5" x14ac:dyDescent="0.25">
      <c r="E2986" s="58"/>
    </row>
    <row r="2987" spans="5:5" x14ac:dyDescent="0.25">
      <c r="E2987" s="58"/>
    </row>
    <row r="2988" spans="5:5" x14ac:dyDescent="0.25">
      <c r="E2988" s="58"/>
    </row>
    <row r="2989" spans="5:5" x14ac:dyDescent="0.25">
      <c r="E2989" s="58"/>
    </row>
    <row r="2990" spans="5:5" x14ac:dyDescent="0.25">
      <c r="E2990" s="58"/>
    </row>
    <row r="2991" spans="5:5" x14ac:dyDescent="0.25">
      <c r="E2991" s="58"/>
    </row>
    <row r="2992" spans="5:5" x14ac:dyDescent="0.25">
      <c r="E2992" s="58"/>
    </row>
    <row r="2993" spans="5:5" x14ac:dyDescent="0.25">
      <c r="E2993" s="58"/>
    </row>
    <row r="2994" spans="5:5" x14ac:dyDescent="0.25">
      <c r="E2994" s="58"/>
    </row>
    <row r="2995" spans="5:5" x14ac:dyDescent="0.25">
      <c r="E2995" s="58"/>
    </row>
    <row r="2996" spans="5:5" x14ac:dyDescent="0.25">
      <c r="E2996" s="58"/>
    </row>
    <row r="2997" spans="5:5" x14ac:dyDescent="0.25">
      <c r="E2997" s="58"/>
    </row>
    <row r="2998" spans="5:5" x14ac:dyDescent="0.25">
      <c r="E2998" s="58"/>
    </row>
    <row r="2999" spans="5:5" x14ac:dyDescent="0.25">
      <c r="E2999" s="58"/>
    </row>
    <row r="3000" spans="5:5" x14ac:dyDescent="0.25">
      <c r="E3000" s="58"/>
    </row>
    <row r="3001" spans="5:5" x14ac:dyDescent="0.25">
      <c r="E3001" s="58"/>
    </row>
    <row r="3002" spans="5:5" x14ac:dyDescent="0.25">
      <c r="E3002" s="58"/>
    </row>
    <row r="3003" spans="5:5" x14ac:dyDescent="0.25">
      <c r="E3003" s="58"/>
    </row>
    <row r="3004" spans="5:5" x14ac:dyDescent="0.25">
      <c r="E3004" s="58"/>
    </row>
    <row r="3005" spans="5:5" x14ac:dyDescent="0.25">
      <c r="E3005" s="58"/>
    </row>
    <row r="3006" spans="5:5" x14ac:dyDescent="0.25">
      <c r="E3006" s="58"/>
    </row>
    <row r="3007" spans="5:5" x14ac:dyDescent="0.25">
      <c r="E3007" s="58"/>
    </row>
    <row r="3008" spans="5:5" x14ac:dyDescent="0.25">
      <c r="E3008" s="58"/>
    </row>
    <row r="3009" spans="5:5" x14ac:dyDescent="0.25">
      <c r="E3009" s="58"/>
    </row>
    <row r="3010" spans="5:5" x14ac:dyDescent="0.25">
      <c r="E3010" s="58"/>
    </row>
    <row r="3011" spans="5:5" x14ac:dyDescent="0.25">
      <c r="E3011" s="58"/>
    </row>
    <row r="3012" spans="5:5" x14ac:dyDescent="0.25">
      <c r="E3012" s="58"/>
    </row>
    <row r="3013" spans="5:5" x14ac:dyDescent="0.25">
      <c r="E3013" s="58"/>
    </row>
    <row r="3014" spans="5:5" x14ac:dyDescent="0.25">
      <c r="E3014" s="58"/>
    </row>
    <row r="3015" spans="5:5" x14ac:dyDescent="0.25">
      <c r="E3015" s="58"/>
    </row>
    <row r="3016" spans="5:5" x14ac:dyDescent="0.25">
      <c r="E3016" s="58"/>
    </row>
    <row r="3017" spans="5:5" x14ac:dyDescent="0.25">
      <c r="E3017" s="58"/>
    </row>
    <row r="3018" spans="5:5" x14ac:dyDescent="0.25">
      <c r="E3018" s="58"/>
    </row>
    <row r="3019" spans="5:5" x14ac:dyDescent="0.25">
      <c r="E3019" s="58"/>
    </row>
    <row r="3020" spans="5:5" x14ac:dyDescent="0.25">
      <c r="E3020" s="58"/>
    </row>
    <row r="3021" spans="5:5" x14ac:dyDescent="0.25">
      <c r="E3021" s="58"/>
    </row>
    <row r="3022" spans="5:5" x14ac:dyDescent="0.25">
      <c r="E3022" s="58"/>
    </row>
    <row r="3023" spans="5:5" x14ac:dyDescent="0.25">
      <c r="E3023" s="58"/>
    </row>
    <row r="3024" spans="5:5" x14ac:dyDescent="0.25">
      <c r="E3024" s="58"/>
    </row>
    <row r="3025" spans="5:5" x14ac:dyDescent="0.25">
      <c r="E3025" s="58"/>
    </row>
    <row r="3026" spans="5:5" x14ac:dyDescent="0.25">
      <c r="E3026" s="58"/>
    </row>
    <row r="3027" spans="5:5" x14ac:dyDescent="0.25">
      <c r="E3027" s="58"/>
    </row>
    <row r="3028" spans="5:5" x14ac:dyDescent="0.25">
      <c r="E3028" s="58"/>
    </row>
    <row r="3029" spans="5:5" x14ac:dyDescent="0.25">
      <c r="E3029" s="58"/>
    </row>
    <row r="3030" spans="5:5" x14ac:dyDescent="0.25">
      <c r="E3030" s="58"/>
    </row>
    <row r="3031" spans="5:5" x14ac:dyDescent="0.25">
      <c r="E3031" s="58"/>
    </row>
    <row r="3032" spans="5:5" x14ac:dyDescent="0.25">
      <c r="E3032" s="58"/>
    </row>
    <row r="3033" spans="5:5" x14ac:dyDescent="0.25">
      <c r="E3033" s="58"/>
    </row>
    <row r="3034" spans="5:5" x14ac:dyDescent="0.25">
      <c r="E3034" s="58"/>
    </row>
    <row r="3035" spans="5:5" x14ac:dyDescent="0.25">
      <c r="E3035" s="58"/>
    </row>
    <row r="3036" spans="5:5" x14ac:dyDescent="0.25">
      <c r="E3036" s="58"/>
    </row>
    <row r="3037" spans="5:5" x14ac:dyDescent="0.25">
      <c r="E3037" s="58"/>
    </row>
    <row r="3038" spans="5:5" x14ac:dyDescent="0.25">
      <c r="E3038" s="58"/>
    </row>
    <row r="3039" spans="5:5" x14ac:dyDescent="0.25">
      <c r="E3039" s="58"/>
    </row>
    <row r="3040" spans="5:5" x14ac:dyDescent="0.25">
      <c r="E3040" s="58"/>
    </row>
    <row r="3041" spans="5:5" x14ac:dyDescent="0.25">
      <c r="E3041" s="58"/>
    </row>
    <row r="3042" spans="5:5" x14ac:dyDescent="0.25">
      <c r="E3042" s="58"/>
    </row>
    <row r="3043" spans="5:5" x14ac:dyDescent="0.25">
      <c r="E3043" s="58"/>
    </row>
    <row r="3044" spans="5:5" x14ac:dyDescent="0.25">
      <c r="E3044" s="58"/>
    </row>
    <row r="3045" spans="5:5" x14ac:dyDescent="0.25">
      <c r="E3045" s="58"/>
    </row>
    <row r="3046" spans="5:5" x14ac:dyDescent="0.25">
      <c r="E3046" s="58"/>
    </row>
    <row r="3047" spans="5:5" x14ac:dyDescent="0.25">
      <c r="E3047" s="58"/>
    </row>
    <row r="3048" spans="5:5" x14ac:dyDescent="0.25">
      <c r="E3048" s="58"/>
    </row>
    <row r="3049" spans="5:5" x14ac:dyDescent="0.25">
      <c r="E3049" s="58"/>
    </row>
    <row r="3050" spans="5:5" x14ac:dyDescent="0.25">
      <c r="E3050" s="58"/>
    </row>
    <row r="3051" spans="5:5" x14ac:dyDescent="0.25">
      <c r="E3051" s="58"/>
    </row>
    <row r="3052" spans="5:5" x14ac:dyDescent="0.25">
      <c r="E3052" s="58"/>
    </row>
    <row r="3053" spans="5:5" x14ac:dyDescent="0.25">
      <c r="E3053" s="58"/>
    </row>
    <row r="3054" spans="5:5" x14ac:dyDescent="0.25">
      <c r="E3054" s="58"/>
    </row>
    <row r="3055" spans="5:5" x14ac:dyDescent="0.25">
      <c r="E3055" s="58"/>
    </row>
    <row r="3056" spans="5:5" x14ac:dyDescent="0.25">
      <c r="E3056" s="58"/>
    </row>
    <row r="3057" spans="5:5" x14ac:dyDescent="0.25">
      <c r="E3057" s="58"/>
    </row>
    <row r="3058" spans="5:5" x14ac:dyDescent="0.25">
      <c r="E3058" s="58"/>
    </row>
    <row r="3059" spans="5:5" x14ac:dyDescent="0.25">
      <c r="E3059" s="58"/>
    </row>
    <row r="3060" spans="5:5" x14ac:dyDescent="0.25">
      <c r="E3060" s="58"/>
    </row>
    <row r="3061" spans="5:5" x14ac:dyDescent="0.25">
      <c r="E3061" s="58"/>
    </row>
    <row r="3062" spans="5:5" x14ac:dyDescent="0.25">
      <c r="E3062" s="58"/>
    </row>
    <row r="3063" spans="5:5" x14ac:dyDescent="0.25">
      <c r="E3063" s="58"/>
    </row>
    <row r="3064" spans="5:5" x14ac:dyDescent="0.25">
      <c r="E3064" s="58"/>
    </row>
    <row r="3065" spans="5:5" x14ac:dyDescent="0.25">
      <c r="E3065" s="58"/>
    </row>
    <row r="3066" spans="5:5" x14ac:dyDescent="0.25">
      <c r="E3066" s="58"/>
    </row>
    <row r="3067" spans="5:5" x14ac:dyDescent="0.25">
      <c r="E3067" s="58"/>
    </row>
    <row r="3068" spans="5:5" x14ac:dyDescent="0.25">
      <c r="E3068" s="58"/>
    </row>
    <row r="3069" spans="5:5" x14ac:dyDescent="0.25">
      <c r="E3069" s="58"/>
    </row>
    <row r="3070" spans="5:5" x14ac:dyDescent="0.25">
      <c r="E3070" s="58"/>
    </row>
    <row r="3071" spans="5:5" x14ac:dyDescent="0.25">
      <c r="E3071" s="58"/>
    </row>
    <row r="3072" spans="5:5" x14ac:dyDescent="0.25">
      <c r="E3072" s="58"/>
    </row>
    <row r="3073" spans="5:5" x14ac:dyDescent="0.25">
      <c r="E3073" s="58"/>
    </row>
    <row r="3074" spans="5:5" x14ac:dyDescent="0.25">
      <c r="E3074" s="58"/>
    </row>
    <row r="3075" spans="5:5" x14ac:dyDescent="0.25">
      <c r="E3075" s="58"/>
    </row>
    <row r="3076" spans="5:5" x14ac:dyDescent="0.25">
      <c r="E3076" s="58"/>
    </row>
    <row r="3077" spans="5:5" x14ac:dyDescent="0.25">
      <c r="E3077" s="58"/>
    </row>
    <row r="3078" spans="5:5" x14ac:dyDescent="0.25">
      <c r="E3078" s="58"/>
    </row>
    <row r="3079" spans="5:5" x14ac:dyDescent="0.25">
      <c r="E3079" s="58"/>
    </row>
    <row r="3080" spans="5:5" x14ac:dyDescent="0.25">
      <c r="E3080" s="58"/>
    </row>
    <row r="3081" spans="5:5" x14ac:dyDescent="0.25">
      <c r="E3081" s="58"/>
    </row>
    <row r="3082" spans="5:5" x14ac:dyDescent="0.25">
      <c r="E3082" s="58"/>
    </row>
    <row r="3083" spans="5:5" x14ac:dyDescent="0.25">
      <c r="E3083" s="58"/>
    </row>
    <row r="3084" spans="5:5" x14ac:dyDescent="0.25">
      <c r="E3084" s="58"/>
    </row>
    <row r="3085" spans="5:5" x14ac:dyDescent="0.25">
      <c r="E3085" s="58"/>
    </row>
    <row r="3086" spans="5:5" x14ac:dyDescent="0.25">
      <c r="E3086" s="58"/>
    </row>
    <row r="3087" spans="5:5" x14ac:dyDescent="0.25">
      <c r="E3087" s="58"/>
    </row>
    <row r="3088" spans="5:5" x14ac:dyDescent="0.25">
      <c r="E3088" s="58"/>
    </row>
    <row r="3089" spans="5:5" x14ac:dyDescent="0.25">
      <c r="E3089" s="58"/>
    </row>
    <row r="3090" spans="5:5" x14ac:dyDescent="0.25">
      <c r="E3090" s="58"/>
    </row>
    <row r="3091" spans="5:5" x14ac:dyDescent="0.25">
      <c r="E3091" s="58"/>
    </row>
    <row r="3092" spans="5:5" x14ac:dyDescent="0.25">
      <c r="E3092" s="58"/>
    </row>
    <row r="3093" spans="5:5" x14ac:dyDescent="0.25">
      <c r="E3093" s="58"/>
    </row>
    <row r="3094" spans="5:5" x14ac:dyDescent="0.25">
      <c r="E3094" s="58"/>
    </row>
    <row r="3095" spans="5:5" x14ac:dyDescent="0.25">
      <c r="E3095" s="58"/>
    </row>
    <row r="3096" spans="5:5" x14ac:dyDescent="0.25">
      <c r="E3096" s="58"/>
    </row>
    <row r="3097" spans="5:5" x14ac:dyDescent="0.25">
      <c r="E3097" s="58"/>
    </row>
    <row r="3098" spans="5:5" x14ac:dyDescent="0.25">
      <c r="E3098" s="58"/>
    </row>
    <row r="3099" spans="5:5" x14ac:dyDescent="0.25">
      <c r="E3099" s="58"/>
    </row>
    <row r="3100" spans="5:5" x14ac:dyDescent="0.25">
      <c r="E3100" s="58"/>
    </row>
    <row r="3101" spans="5:5" x14ac:dyDescent="0.25">
      <c r="E3101" s="58"/>
    </row>
    <row r="3102" spans="5:5" x14ac:dyDescent="0.25">
      <c r="E3102" s="58"/>
    </row>
    <row r="3103" spans="5:5" x14ac:dyDescent="0.25">
      <c r="E3103" s="58"/>
    </row>
    <row r="3104" spans="5:5" x14ac:dyDescent="0.25">
      <c r="E3104" s="58"/>
    </row>
    <row r="3105" spans="5:5" x14ac:dyDescent="0.25">
      <c r="E3105" s="58"/>
    </row>
    <row r="3106" spans="5:5" x14ac:dyDescent="0.25">
      <c r="E3106" s="58"/>
    </row>
    <row r="3107" spans="5:5" x14ac:dyDescent="0.25">
      <c r="E3107" s="58"/>
    </row>
    <row r="3108" spans="5:5" x14ac:dyDescent="0.25">
      <c r="E3108" s="58"/>
    </row>
    <row r="3109" spans="5:5" x14ac:dyDescent="0.25">
      <c r="E3109" s="58"/>
    </row>
    <row r="3110" spans="5:5" x14ac:dyDescent="0.25">
      <c r="E3110" s="58"/>
    </row>
    <row r="3111" spans="5:5" x14ac:dyDescent="0.25">
      <c r="E3111" s="58"/>
    </row>
    <row r="3112" spans="5:5" x14ac:dyDescent="0.25">
      <c r="E3112" s="58"/>
    </row>
    <row r="3113" spans="5:5" x14ac:dyDescent="0.25">
      <c r="E3113" s="58"/>
    </row>
    <row r="3114" spans="5:5" x14ac:dyDescent="0.25">
      <c r="E3114" s="58"/>
    </row>
    <row r="3115" spans="5:5" x14ac:dyDescent="0.25">
      <c r="E3115" s="58"/>
    </row>
    <row r="3116" spans="5:5" x14ac:dyDescent="0.25">
      <c r="E3116" s="58"/>
    </row>
    <row r="3117" spans="5:5" x14ac:dyDescent="0.25">
      <c r="E3117" s="58"/>
    </row>
    <row r="3118" spans="5:5" x14ac:dyDescent="0.25">
      <c r="E3118" s="58"/>
    </row>
    <row r="3119" spans="5:5" x14ac:dyDescent="0.25">
      <c r="E3119" s="58"/>
    </row>
    <row r="3120" spans="5:5" x14ac:dyDescent="0.25">
      <c r="E3120" s="58"/>
    </row>
    <row r="3121" spans="5:5" x14ac:dyDescent="0.25">
      <c r="E3121" s="58"/>
    </row>
    <row r="3122" spans="5:5" x14ac:dyDescent="0.25">
      <c r="E3122" s="58"/>
    </row>
    <row r="3123" spans="5:5" x14ac:dyDescent="0.25">
      <c r="E3123" s="58"/>
    </row>
    <row r="3124" spans="5:5" x14ac:dyDescent="0.25">
      <c r="E3124" s="58"/>
    </row>
    <row r="3125" spans="5:5" x14ac:dyDescent="0.25">
      <c r="E3125" s="58"/>
    </row>
    <row r="3126" spans="5:5" x14ac:dyDescent="0.25">
      <c r="E3126" s="58"/>
    </row>
    <row r="3127" spans="5:5" x14ac:dyDescent="0.25">
      <c r="E3127" s="58"/>
    </row>
    <row r="3128" spans="5:5" x14ac:dyDescent="0.25">
      <c r="E3128" s="58"/>
    </row>
    <row r="3129" spans="5:5" x14ac:dyDescent="0.25">
      <c r="E3129" s="58"/>
    </row>
    <row r="3130" spans="5:5" x14ac:dyDescent="0.25">
      <c r="E3130" s="58"/>
    </row>
    <row r="3131" spans="5:5" x14ac:dyDescent="0.25">
      <c r="E3131" s="58"/>
    </row>
    <row r="3132" spans="5:5" x14ac:dyDescent="0.25">
      <c r="E3132" s="58"/>
    </row>
    <row r="3133" spans="5:5" x14ac:dyDescent="0.25">
      <c r="E3133" s="58"/>
    </row>
    <row r="3134" spans="5:5" x14ac:dyDescent="0.25">
      <c r="E3134" s="58"/>
    </row>
    <row r="3135" spans="5:5" x14ac:dyDescent="0.25">
      <c r="E3135" s="58"/>
    </row>
    <row r="3136" spans="5:5" x14ac:dyDescent="0.25">
      <c r="E3136" s="58"/>
    </row>
    <row r="3137" spans="5:5" x14ac:dyDescent="0.25">
      <c r="E3137" s="58"/>
    </row>
    <row r="3138" spans="5:5" x14ac:dyDescent="0.25">
      <c r="E3138" s="58"/>
    </row>
    <row r="3139" spans="5:5" x14ac:dyDescent="0.25">
      <c r="E3139" s="58"/>
    </row>
    <row r="3140" spans="5:5" x14ac:dyDescent="0.25">
      <c r="E3140" s="58"/>
    </row>
    <row r="3141" spans="5:5" x14ac:dyDescent="0.25">
      <c r="E3141" s="58"/>
    </row>
    <row r="3142" spans="5:5" x14ac:dyDescent="0.25">
      <c r="E3142" s="58"/>
    </row>
    <row r="3143" spans="5:5" x14ac:dyDescent="0.25">
      <c r="E3143" s="58"/>
    </row>
    <row r="3144" spans="5:5" x14ac:dyDescent="0.25">
      <c r="E3144" s="58"/>
    </row>
    <row r="3145" spans="5:5" x14ac:dyDescent="0.25">
      <c r="E3145" s="58"/>
    </row>
    <row r="3146" spans="5:5" x14ac:dyDescent="0.25">
      <c r="E3146" s="58"/>
    </row>
    <row r="3147" spans="5:5" x14ac:dyDescent="0.25">
      <c r="E3147" s="58"/>
    </row>
    <row r="3148" spans="5:5" x14ac:dyDescent="0.25">
      <c r="E3148" s="58"/>
    </row>
    <row r="3149" spans="5:5" x14ac:dyDescent="0.25">
      <c r="E3149" s="58"/>
    </row>
    <row r="3150" spans="5:5" x14ac:dyDescent="0.25">
      <c r="E3150" s="58"/>
    </row>
    <row r="3151" spans="5:5" x14ac:dyDescent="0.25">
      <c r="E3151" s="58"/>
    </row>
    <row r="3152" spans="5:5" x14ac:dyDescent="0.25">
      <c r="E3152" s="58"/>
    </row>
    <row r="3153" spans="5:5" x14ac:dyDescent="0.25">
      <c r="E3153" s="58"/>
    </row>
    <row r="3154" spans="5:5" x14ac:dyDescent="0.25">
      <c r="E3154" s="58"/>
    </row>
    <row r="3155" spans="5:5" x14ac:dyDescent="0.25">
      <c r="E3155" s="58"/>
    </row>
    <row r="3156" spans="5:5" x14ac:dyDescent="0.25">
      <c r="E3156" s="58"/>
    </row>
    <row r="3157" spans="5:5" x14ac:dyDescent="0.25">
      <c r="E3157" s="58"/>
    </row>
    <row r="3158" spans="5:5" x14ac:dyDescent="0.25">
      <c r="E3158" s="58"/>
    </row>
    <row r="3159" spans="5:5" x14ac:dyDescent="0.25">
      <c r="E3159" s="58"/>
    </row>
    <row r="3160" spans="5:5" x14ac:dyDescent="0.25">
      <c r="E3160" s="58"/>
    </row>
    <row r="3161" spans="5:5" x14ac:dyDescent="0.25">
      <c r="E3161" s="58"/>
    </row>
    <row r="3162" spans="5:5" x14ac:dyDescent="0.25">
      <c r="E3162" s="58"/>
    </row>
    <row r="3163" spans="5:5" x14ac:dyDescent="0.25">
      <c r="E3163" s="58"/>
    </row>
    <row r="3164" spans="5:5" x14ac:dyDescent="0.25">
      <c r="E3164" s="58"/>
    </row>
    <row r="3165" spans="5:5" x14ac:dyDescent="0.25">
      <c r="E3165" s="58"/>
    </row>
    <row r="3166" spans="5:5" x14ac:dyDescent="0.25">
      <c r="E3166" s="58"/>
    </row>
    <row r="3167" spans="5:5" x14ac:dyDescent="0.25">
      <c r="E3167" s="58"/>
    </row>
    <row r="3168" spans="5:5" x14ac:dyDescent="0.25">
      <c r="E3168" s="58"/>
    </row>
    <row r="3169" spans="5:5" x14ac:dyDescent="0.25">
      <c r="E3169" s="58"/>
    </row>
    <row r="3170" spans="5:5" x14ac:dyDescent="0.25">
      <c r="E3170" s="58"/>
    </row>
    <row r="3171" spans="5:5" x14ac:dyDescent="0.25">
      <c r="E3171" s="58"/>
    </row>
    <row r="3172" spans="5:5" x14ac:dyDescent="0.25">
      <c r="E3172" s="58"/>
    </row>
    <row r="3173" spans="5:5" x14ac:dyDescent="0.25">
      <c r="E3173" s="58"/>
    </row>
    <row r="3174" spans="5:5" x14ac:dyDescent="0.25">
      <c r="E3174" s="58"/>
    </row>
    <row r="3175" spans="5:5" x14ac:dyDescent="0.25">
      <c r="E3175" s="58"/>
    </row>
    <row r="3176" spans="5:5" x14ac:dyDescent="0.25">
      <c r="E3176" s="58"/>
    </row>
    <row r="3177" spans="5:5" x14ac:dyDescent="0.25">
      <c r="E3177" s="58"/>
    </row>
    <row r="3178" spans="5:5" x14ac:dyDescent="0.25">
      <c r="E3178" s="58"/>
    </row>
    <row r="3179" spans="5:5" x14ac:dyDescent="0.25">
      <c r="E3179" s="58"/>
    </row>
    <row r="3180" spans="5:5" x14ac:dyDescent="0.25">
      <c r="E3180" s="58"/>
    </row>
    <row r="3181" spans="5:5" x14ac:dyDescent="0.25">
      <c r="E3181" s="58"/>
    </row>
    <row r="3182" spans="5:5" x14ac:dyDescent="0.25">
      <c r="E3182" s="58"/>
    </row>
    <row r="3183" spans="5:5" x14ac:dyDescent="0.25">
      <c r="E3183" s="58"/>
    </row>
    <row r="3184" spans="5:5" x14ac:dyDescent="0.25">
      <c r="E3184" s="58"/>
    </row>
    <row r="3185" spans="5:5" x14ac:dyDescent="0.25">
      <c r="E3185" s="58"/>
    </row>
    <row r="3186" spans="5:5" x14ac:dyDescent="0.25">
      <c r="E3186" s="58"/>
    </row>
    <row r="3187" spans="5:5" x14ac:dyDescent="0.25">
      <c r="E3187" s="58"/>
    </row>
    <row r="3188" spans="5:5" x14ac:dyDescent="0.25">
      <c r="E3188" s="58"/>
    </row>
    <row r="3189" spans="5:5" x14ac:dyDescent="0.25">
      <c r="E3189" s="58"/>
    </row>
    <row r="3190" spans="5:5" x14ac:dyDescent="0.25">
      <c r="E3190" s="58"/>
    </row>
    <row r="3191" spans="5:5" x14ac:dyDescent="0.25">
      <c r="E3191" s="58"/>
    </row>
    <row r="3192" spans="5:5" x14ac:dyDescent="0.25">
      <c r="E3192" s="58"/>
    </row>
    <row r="3193" spans="5:5" x14ac:dyDescent="0.25">
      <c r="E3193" s="58"/>
    </row>
    <row r="3194" spans="5:5" x14ac:dyDescent="0.25">
      <c r="E3194" s="58"/>
    </row>
    <row r="3195" spans="5:5" x14ac:dyDescent="0.25">
      <c r="E3195" s="58"/>
    </row>
    <row r="3196" spans="5:5" x14ac:dyDescent="0.25">
      <c r="E3196" s="58"/>
    </row>
    <row r="3197" spans="5:5" x14ac:dyDescent="0.25">
      <c r="E3197" s="58"/>
    </row>
    <row r="3198" spans="5:5" x14ac:dyDescent="0.25">
      <c r="E3198" s="58"/>
    </row>
    <row r="3199" spans="5:5" x14ac:dyDescent="0.25">
      <c r="E3199" s="58"/>
    </row>
    <row r="3200" spans="5:5" x14ac:dyDescent="0.25">
      <c r="E3200" s="58"/>
    </row>
    <row r="3201" spans="5:5" x14ac:dyDescent="0.25">
      <c r="E3201" s="58"/>
    </row>
    <row r="3202" spans="5:5" x14ac:dyDescent="0.25">
      <c r="E3202" s="58"/>
    </row>
    <row r="3203" spans="5:5" x14ac:dyDescent="0.25">
      <c r="E3203" s="58"/>
    </row>
    <row r="3204" spans="5:5" x14ac:dyDescent="0.25">
      <c r="E3204" s="58"/>
    </row>
    <row r="3205" spans="5:5" x14ac:dyDescent="0.25">
      <c r="E3205" s="58"/>
    </row>
    <row r="3206" spans="5:5" x14ac:dyDescent="0.25">
      <c r="E3206" s="58"/>
    </row>
    <row r="3207" spans="5:5" x14ac:dyDescent="0.25">
      <c r="E3207" s="58"/>
    </row>
    <row r="3208" spans="5:5" x14ac:dyDescent="0.25">
      <c r="E3208" s="58"/>
    </row>
    <row r="3209" spans="5:5" x14ac:dyDescent="0.25">
      <c r="E3209" s="58"/>
    </row>
    <row r="3210" spans="5:5" x14ac:dyDescent="0.25">
      <c r="E3210" s="58"/>
    </row>
    <row r="3211" spans="5:5" x14ac:dyDescent="0.25">
      <c r="E3211" s="58"/>
    </row>
    <row r="3212" spans="5:5" x14ac:dyDescent="0.25">
      <c r="E3212" s="58"/>
    </row>
    <row r="3213" spans="5:5" x14ac:dyDescent="0.25">
      <c r="E3213" s="58"/>
    </row>
    <row r="3214" spans="5:5" x14ac:dyDescent="0.25">
      <c r="E3214" s="58"/>
    </row>
    <row r="3215" spans="5:5" x14ac:dyDescent="0.25">
      <c r="E3215" s="58"/>
    </row>
    <row r="3216" spans="5:5" x14ac:dyDescent="0.25">
      <c r="E3216" s="58"/>
    </row>
    <row r="3217" spans="5:5" x14ac:dyDescent="0.25">
      <c r="E3217" s="58"/>
    </row>
    <row r="3218" spans="5:5" x14ac:dyDescent="0.25">
      <c r="E3218" s="58"/>
    </row>
    <row r="3219" spans="5:5" x14ac:dyDescent="0.25">
      <c r="E3219" s="58"/>
    </row>
    <row r="3220" spans="5:5" x14ac:dyDescent="0.25">
      <c r="E3220" s="58"/>
    </row>
    <row r="3221" spans="5:5" x14ac:dyDescent="0.25">
      <c r="E3221" s="58"/>
    </row>
    <row r="3222" spans="5:5" x14ac:dyDescent="0.25">
      <c r="E3222" s="58"/>
    </row>
    <row r="3223" spans="5:5" x14ac:dyDescent="0.25">
      <c r="E3223" s="58"/>
    </row>
    <row r="3224" spans="5:5" x14ac:dyDescent="0.25">
      <c r="E3224" s="58"/>
    </row>
    <row r="3225" spans="5:5" x14ac:dyDescent="0.25">
      <c r="E3225" s="58"/>
    </row>
    <row r="3226" spans="5:5" x14ac:dyDescent="0.25">
      <c r="E3226" s="58"/>
    </row>
    <row r="3227" spans="5:5" x14ac:dyDescent="0.25">
      <c r="E3227" s="58"/>
    </row>
    <row r="3228" spans="5:5" x14ac:dyDescent="0.25">
      <c r="E3228" s="58"/>
    </row>
    <row r="3229" spans="5:5" x14ac:dyDescent="0.25">
      <c r="E3229" s="58"/>
    </row>
    <row r="3230" spans="5:5" x14ac:dyDescent="0.25">
      <c r="E3230" s="58"/>
    </row>
    <row r="3231" spans="5:5" x14ac:dyDescent="0.25">
      <c r="E3231" s="58"/>
    </row>
    <row r="3232" spans="5:5" x14ac:dyDescent="0.25">
      <c r="E3232" s="58"/>
    </row>
    <row r="3233" spans="5:5" x14ac:dyDescent="0.25">
      <c r="E3233" s="58"/>
    </row>
    <row r="3234" spans="5:5" x14ac:dyDescent="0.25">
      <c r="E3234" s="58"/>
    </row>
    <row r="3235" spans="5:5" x14ac:dyDescent="0.25">
      <c r="E3235" s="58"/>
    </row>
    <row r="3236" spans="5:5" x14ac:dyDescent="0.25">
      <c r="E3236" s="58"/>
    </row>
    <row r="3237" spans="5:5" x14ac:dyDescent="0.25">
      <c r="E3237" s="58"/>
    </row>
    <row r="3238" spans="5:5" x14ac:dyDescent="0.25">
      <c r="E3238" s="58"/>
    </row>
    <row r="3239" spans="5:5" x14ac:dyDescent="0.25">
      <c r="E3239" s="58"/>
    </row>
    <row r="3240" spans="5:5" x14ac:dyDescent="0.25">
      <c r="E3240" s="58"/>
    </row>
    <row r="3241" spans="5:5" x14ac:dyDescent="0.25">
      <c r="E3241" s="58"/>
    </row>
    <row r="3242" spans="5:5" x14ac:dyDescent="0.25">
      <c r="E3242" s="58"/>
    </row>
    <row r="3243" spans="5:5" x14ac:dyDescent="0.25">
      <c r="E3243" s="58"/>
    </row>
    <row r="3244" spans="5:5" x14ac:dyDescent="0.25">
      <c r="E3244" s="58"/>
    </row>
    <row r="3245" spans="5:5" x14ac:dyDescent="0.25">
      <c r="E3245" s="58"/>
    </row>
    <row r="3246" spans="5:5" x14ac:dyDescent="0.25">
      <c r="E3246" s="58"/>
    </row>
    <row r="3247" spans="5:5" x14ac:dyDescent="0.25">
      <c r="E3247" s="58"/>
    </row>
    <row r="3248" spans="5:5" x14ac:dyDescent="0.25">
      <c r="E3248" s="58"/>
    </row>
    <row r="3249" spans="5:5" x14ac:dyDescent="0.25">
      <c r="E3249" s="58"/>
    </row>
    <row r="3250" spans="5:5" x14ac:dyDescent="0.25">
      <c r="E3250" s="58"/>
    </row>
    <row r="3251" spans="5:5" x14ac:dyDescent="0.25">
      <c r="E3251" s="58"/>
    </row>
    <row r="3252" spans="5:5" x14ac:dyDescent="0.25">
      <c r="E3252" s="58"/>
    </row>
    <row r="3253" spans="5:5" x14ac:dyDescent="0.25">
      <c r="E3253" s="58"/>
    </row>
    <row r="3254" spans="5:5" x14ac:dyDescent="0.25">
      <c r="E3254" s="58"/>
    </row>
    <row r="3255" spans="5:5" x14ac:dyDescent="0.25">
      <c r="E3255" s="58"/>
    </row>
    <row r="3256" spans="5:5" x14ac:dyDescent="0.25">
      <c r="E3256" s="58"/>
    </row>
    <row r="3257" spans="5:5" x14ac:dyDescent="0.25">
      <c r="E3257" s="58"/>
    </row>
    <row r="3258" spans="5:5" x14ac:dyDescent="0.25">
      <c r="E3258" s="58"/>
    </row>
    <row r="3259" spans="5:5" x14ac:dyDescent="0.25">
      <c r="E3259" s="58"/>
    </row>
    <row r="3260" spans="5:5" x14ac:dyDescent="0.25">
      <c r="E3260" s="58"/>
    </row>
    <row r="3261" spans="5:5" x14ac:dyDescent="0.25">
      <c r="E3261" s="58"/>
    </row>
    <row r="3262" spans="5:5" x14ac:dyDescent="0.25">
      <c r="E3262" s="58"/>
    </row>
    <row r="3263" spans="5:5" x14ac:dyDescent="0.25">
      <c r="E3263" s="58"/>
    </row>
    <row r="3264" spans="5:5" x14ac:dyDescent="0.25">
      <c r="E3264" s="58"/>
    </row>
    <row r="3265" spans="5:5" x14ac:dyDescent="0.25">
      <c r="E3265" s="58"/>
    </row>
    <row r="3266" spans="5:5" x14ac:dyDescent="0.25">
      <c r="E3266" s="58"/>
    </row>
    <row r="3267" spans="5:5" x14ac:dyDescent="0.25">
      <c r="E3267" s="58"/>
    </row>
    <row r="3268" spans="5:5" x14ac:dyDescent="0.25">
      <c r="E3268" s="58"/>
    </row>
    <row r="3269" spans="5:5" x14ac:dyDescent="0.25">
      <c r="E3269" s="58"/>
    </row>
    <row r="3270" spans="5:5" x14ac:dyDescent="0.25">
      <c r="E3270" s="58"/>
    </row>
    <row r="3271" spans="5:5" x14ac:dyDescent="0.25">
      <c r="E3271" s="58"/>
    </row>
    <row r="3272" spans="5:5" x14ac:dyDescent="0.25">
      <c r="E3272" s="58"/>
    </row>
    <row r="3273" spans="5:5" x14ac:dyDescent="0.25">
      <c r="E3273" s="58"/>
    </row>
    <row r="3274" spans="5:5" x14ac:dyDescent="0.25">
      <c r="E3274" s="58"/>
    </row>
    <row r="3275" spans="5:5" x14ac:dyDescent="0.25">
      <c r="E3275" s="58"/>
    </row>
    <row r="3276" spans="5:5" x14ac:dyDescent="0.25">
      <c r="E3276" s="58"/>
    </row>
    <row r="3277" spans="5:5" x14ac:dyDescent="0.25">
      <c r="E3277" s="58"/>
    </row>
    <row r="3278" spans="5:5" x14ac:dyDescent="0.25">
      <c r="E3278" s="58"/>
    </row>
    <row r="3279" spans="5:5" x14ac:dyDescent="0.25">
      <c r="E3279" s="58"/>
    </row>
    <row r="3280" spans="5:5" x14ac:dyDescent="0.25">
      <c r="E3280" s="58"/>
    </row>
    <row r="3281" spans="5:5" x14ac:dyDescent="0.25">
      <c r="E3281" s="58"/>
    </row>
    <row r="3282" spans="5:5" x14ac:dyDescent="0.25">
      <c r="E3282" s="58"/>
    </row>
    <row r="3283" spans="5:5" x14ac:dyDescent="0.25">
      <c r="E3283" s="58"/>
    </row>
    <row r="3284" spans="5:5" x14ac:dyDescent="0.25">
      <c r="E3284" s="58"/>
    </row>
    <row r="3285" spans="5:5" x14ac:dyDescent="0.25">
      <c r="E3285" s="58"/>
    </row>
    <row r="3286" spans="5:5" x14ac:dyDescent="0.25">
      <c r="E3286" s="58"/>
    </row>
    <row r="3287" spans="5:5" x14ac:dyDescent="0.25">
      <c r="E3287" s="58"/>
    </row>
    <row r="3288" spans="5:5" x14ac:dyDescent="0.25">
      <c r="E3288" s="58"/>
    </row>
    <row r="3289" spans="5:5" x14ac:dyDescent="0.25">
      <c r="E3289" s="58"/>
    </row>
    <row r="3290" spans="5:5" x14ac:dyDescent="0.25">
      <c r="E3290" s="58"/>
    </row>
    <row r="3291" spans="5:5" x14ac:dyDescent="0.25">
      <c r="E3291" s="58"/>
    </row>
    <row r="3292" spans="5:5" x14ac:dyDescent="0.25">
      <c r="E3292" s="58"/>
    </row>
    <row r="3293" spans="5:5" x14ac:dyDescent="0.25">
      <c r="E3293" s="58"/>
    </row>
    <row r="3294" spans="5:5" x14ac:dyDescent="0.25">
      <c r="E3294" s="58"/>
    </row>
    <row r="3295" spans="5:5" x14ac:dyDescent="0.25">
      <c r="E3295" s="58"/>
    </row>
    <row r="3296" spans="5:5" x14ac:dyDescent="0.25">
      <c r="E3296" s="58"/>
    </row>
    <row r="3297" spans="5:5" x14ac:dyDescent="0.25">
      <c r="E3297" s="58"/>
    </row>
    <row r="3298" spans="5:5" x14ac:dyDescent="0.25">
      <c r="E3298" s="58"/>
    </row>
    <row r="3299" spans="5:5" x14ac:dyDescent="0.25">
      <c r="E3299" s="58"/>
    </row>
    <row r="3300" spans="5:5" x14ac:dyDescent="0.25">
      <c r="E3300" s="58"/>
    </row>
    <row r="3301" spans="5:5" x14ac:dyDescent="0.25">
      <c r="E3301" s="58"/>
    </row>
    <row r="3302" spans="5:5" x14ac:dyDescent="0.25">
      <c r="E3302" s="58"/>
    </row>
    <row r="3303" spans="5:5" x14ac:dyDescent="0.25">
      <c r="E3303" s="58"/>
    </row>
    <row r="3304" spans="5:5" x14ac:dyDescent="0.25">
      <c r="E3304" s="58"/>
    </row>
    <row r="3305" spans="5:5" x14ac:dyDescent="0.25">
      <c r="E3305" s="58"/>
    </row>
    <row r="3306" spans="5:5" x14ac:dyDescent="0.25">
      <c r="E3306" s="58"/>
    </row>
    <row r="3307" spans="5:5" x14ac:dyDescent="0.25">
      <c r="E3307" s="58"/>
    </row>
    <row r="3308" spans="5:5" x14ac:dyDescent="0.25">
      <c r="E3308" s="58"/>
    </row>
    <row r="3309" spans="5:5" x14ac:dyDescent="0.25">
      <c r="E3309" s="58"/>
    </row>
    <row r="3310" spans="5:5" x14ac:dyDescent="0.25">
      <c r="E3310" s="58"/>
    </row>
    <row r="3311" spans="5:5" x14ac:dyDescent="0.25">
      <c r="E3311" s="58"/>
    </row>
    <row r="3312" spans="5:5" x14ac:dyDescent="0.25">
      <c r="E3312" s="58"/>
    </row>
    <row r="3313" spans="5:5" x14ac:dyDescent="0.25">
      <c r="E3313" s="58"/>
    </row>
    <row r="3314" spans="5:5" x14ac:dyDescent="0.25">
      <c r="E3314" s="58"/>
    </row>
    <row r="3315" spans="5:5" x14ac:dyDescent="0.25">
      <c r="E3315" s="58"/>
    </row>
    <row r="3316" spans="5:5" x14ac:dyDescent="0.25">
      <c r="E3316" s="58"/>
    </row>
    <row r="3317" spans="5:5" x14ac:dyDescent="0.25">
      <c r="E3317" s="58"/>
    </row>
    <row r="3318" spans="5:5" x14ac:dyDescent="0.25">
      <c r="E3318" s="58"/>
    </row>
    <row r="3319" spans="5:5" x14ac:dyDescent="0.25">
      <c r="E3319" s="58"/>
    </row>
    <row r="3320" spans="5:5" x14ac:dyDescent="0.25">
      <c r="E3320" s="58"/>
    </row>
    <row r="3321" spans="5:5" x14ac:dyDescent="0.25">
      <c r="E3321" s="58"/>
    </row>
    <row r="3322" spans="5:5" x14ac:dyDescent="0.25">
      <c r="E3322" s="58"/>
    </row>
    <row r="3323" spans="5:5" x14ac:dyDescent="0.25">
      <c r="E3323" s="58"/>
    </row>
    <row r="3324" spans="5:5" x14ac:dyDescent="0.25">
      <c r="E3324" s="58"/>
    </row>
    <row r="3325" spans="5:5" x14ac:dyDescent="0.25">
      <c r="E3325" s="58"/>
    </row>
    <row r="3326" spans="5:5" x14ac:dyDescent="0.25">
      <c r="E3326" s="58"/>
    </row>
    <row r="3327" spans="5:5" x14ac:dyDescent="0.25">
      <c r="E3327" s="58"/>
    </row>
    <row r="3328" spans="5:5" x14ac:dyDescent="0.25">
      <c r="E3328" s="58"/>
    </row>
    <row r="3329" spans="5:5" x14ac:dyDescent="0.25">
      <c r="E3329" s="58"/>
    </row>
    <row r="3330" spans="5:5" x14ac:dyDescent="0.25">
      <c r="E3330" s="58"/>
    </row>
    <row r="3331" spans="5:5" x14ac:dyDescent="0.25">
      <c r="E3331" s="58"/>
    </row>
    <row r="3332" spans="5:5" x14ac:dyDescent="0.25">
      <c r="E3332" s="58"/>
    </row>
    <row r="3333" spans="5:5" x14ac:dyDescent="0.25">
      <c r="E3333" s="58"/>
    </row>
    <row r="3334" spans="5:5" x14ac:dyDescent="0.25">
      <c r="E3334" s="58"/>
    </row>
    <row r="3335" spans="5:5" x14ac:dyDescent="0.25">
      <c r="E3335" s="58"/>
    </row>
    <row r="3336" spans="5:5" x14ac:dyDescent="0.25">
      <c r="E3336" s="58"/>
    </row>
    <row r="3337" spans="5:5" x14ac:dyDescent="0.25">
      <c r="E3337" s="58"/>
    </row>
    <row r="3338" spans="5:5" x14ac:dyDescent="0.25">
      <c r="E3338" s="58"/>
    </row>
    <row r="3339" spans="5:5" x14ac:dyDescent="0.25">
      <c r="E3339" s="58"/>
    </row>
    <row r="3340" spans="5:5" x14ac:dyDescent="0.25">
      <c r="E3340" s="58"/>
    </row>
    <row r="3341" spans="5:5" x14ac:dyDescent="0.25">
      <c r="E3341" s="58"/>
    </row>
    <row r="3342" spans="5:5" x14ac:dyDescent="0.25">
      <c r="E3342" s="58"/>
    </row>
    <row r="3343" spans="5:5" x14ac:dyDescent="0.25">
      <c r="E3343" s="58"/>
    </row>
    <row r="3344" spans="5:5" x14ac:dyDescent="0.25">
      <c r="E3344" s="58"/>
    </row>
    <row r="3345" spans="5:5" x14ac:dyDescent="0.25">
      <c r="E3345" s="58"/>
    </row>
    <row r="3346" spans="5:5" x14ac:dyDescent="0.25">
      <c r="E3346" s="58"/>
    </row>
    <row r="3347" spans="5:5" x14ac:dyDescent="0.25">
      <c r="E3347" s="58"/>
    </row>
    <row r="3348" spans="5:5" x14ac:dyDescent="0.25">
      <c r="E3348" s="58"/>
    </row>
    <row r="3349" spans="5:5" x14ac:dyDescent="0.25">
      <c r="E3349" s="58"/>
    </row>
    <row r="3350" spans="5:5" x14ac:dyDescent="0.25">
      <c r="E3350" s="58"/>
    </row>
    <row r="3351" spans="5:5" x14ac:dyDescent="0.25">
      <c r="E3351" s="58"/>
    </row>
    <row r="3352" spans="5:5" x14ac:dyDescent="0.25">
      <c r="E3352" s="58"/>
    </row>
    <row r="3353" spans="5:5" x14ac:dyDescent="0.25">
      <c r="E3353" s="58"/>
    </row>
    <row r="3354" spans="5:5" x14ac:dyDescent="0.25">
      <c r="E3354" s="58"/>
    </row>
    <row r="3355" spans="5:5" x14ac:dyDescent="0.25">
      <c r="E3355" s="58"/>
    </row>
    <row r="3356" spans="5:5" x14ac:dyDescent="0.25">
      <c r="E3356" s="58"/>
    </row>
    <row r="3357" spans="5:5" x14ac:dyDescent="0.25">
      <c r="E3357" s="58"/>
    </row>
    <row r="3358" spans="5:5" x14ac:dyDescent="0.25">
      <c r="E3358" s="58"/>
    </row>
    <row r="3359" spans="5:5" x14ac:dyDescent="0.25">
      <c r="E3359" s="58"/>
    </row>
    <row r="3360" spans="5:5" x14ac:dyDescent="0.25">
      <c r="E3360" s="58"/>
    </row>
    <row r="3361" spans="5:5" x14ac:dyDescent="0.25">
      <c r="E3361" s="58"/>
    </row>
    <row r="3362" spans="5:5" x14ac:dyDescent="0.25">
      <c r="E3362" s="58"/>
    </row>
    <row r="3363" spans="5:5" x14ac:dyDescent="0.25">
      <c r="E3363" s="58"/>
    </row>
    <row r="3364" spans="5:5" x14ac:dyDescent="0.25">
      <c r="E3364" s="58"/>
    </row>
    <row r="3365" spans="5:5" x14ac:dyDescent="0.25">
      <c r="E3365" s="58"/>
    </row>
    <row r="3366" spans="5:5" x14ac:dyDescent="0.25">
      <c r="E3366" s="58"/>
    </row>
    <row r="3367" spans="5:5" x14ac:dyDescent="0.25">
      <c r="E3367" s="58"/>
    </row>
    <row r="3368" spans="5:5" x14ac:dyDescent="0.25">
      <c r="E3368" s="58"/>
    </row>
    <row r="3369" spans="5:5" x14ac:dyDescent="0.25">
      <c r="E3369" s="58"/>
    </row>
    <row r="3370" spans="5:5" x14ac:dyDescent="0.25">
      <c r="E3370" s="58"/>
    </row>
    <row r="3371" spans="5:5" x14ac:dyDescent="0.25">
      <c r="E3371" s="58"/>
    </row>
    <row r="3372" spans="5:5" x14ac:dyDescent="0.25">
      <c r="E3372" s="58"/>
    </row>
    <row r="3373" spans="5:5" x14ac:dyDescent="0.25">
      <c r="E3373" s="58"/>
    </row>
    <row r="3374" spans="5:5" x14ac:dyDescent="0.25">
      <c r="E3374" s="58"/>
    </row>
    <row r="3375" spans="5:5" x14ac:dyDescent="0.25">
      <c r="E3375" s="58"/>
    </row>
    <row r="3376" spans="5:5" x14ac:dyDescent="0.25">
      <c r="E3376" s="58"/>
    </row>
    <row r="3377" spans="5:5" x14ac:dyDescent="0.25">
      <c r="E3377" s="58"/>
    </row>
    <row r="3378" spans="5:5" x14ac:dyDescent="0.25">
      <c r="E3378" s="58"/>
    </row>
    <row r="3379" spans="5:5" x14ac:dyDescent="0.25">
      <c r="E3379" s="58"/>
    </row>
    <row r="3380" spans="5:5" x14ac:dyDescent="0.25">
      <c r="E3380" s="58"/>
    </row>
    <row r="3381" spans="5:5" x14ac:dyDescent="0.25">
      <c r="E3381" s="58"/>
    </row>
    <row r="3382" spans="5:5" x14ac:dyDescent="0.25">
      <c r="E3382" s="58"/>
    </row>
    <row r="3383" spans="5:5" x14ac:dyDescent="0.25">
      <c r="E3383" s="58"/>
    </row>
    <row r="3384" spans="5:5" x14ac:dyDescent="0.25">
      <c r="E3384" s="58"/>
    </row>
    <row r="3385" spans="5:5" x14ac:dyDescent="0.25">
      <c r="E3385" s="58"/>
    </row>
    <row r="3386" spans="5:5" x14ac:dyDescent="0.25">
      <c r="E3386" s="58"/>
    </row>
    <row r="3387" spans="5:5" x14ac:dyDescent="0.25">
      <c r="E3387" s="58"/>
    </row>
    <row r="3388" spans="5:5" x14ac:dyDescent="0.25">
      <c r="E3388" s="58"/>
    </row>
    <row r="3389" spans="5:5" x14ac:dyDescent="0.25">
      <c r="E3389" s="58"/>
    </row>
    <row r="3390" spans="5:5" x14ac:dyDescent="0.25">
      <c r="E3390" s="58"/>
    </row>
    <row r="3391" spans="5:5" x14ac:dyDescent="0.25">
      <c r="E3391" s="58"/>
    </row>
    <row r="3392" spans="5:5" x14ac:dyDescent="0.25">
      <c r="E3392" s="58"/>
    </row>
    <row r="3393" spans="5:5" x14ac:dyDescent="0.25">
      <c r="E3393" s="58"/>
    </row>
    <row r="3394" spans="5:5" x14ac:dyDescent="0.25">
      <c r="E3394" s="58"/>
    </row>
    <row r="3395" spans="5:5" x14ac:dyDescent="0.25">
      <c r="E3395" s="58"/>
    </row>
    <row r="3396" spans="5:5" x14ac:dyDescent="0.25">
      <c r="E3396" s="58"/>
    </row>
    <row r="3397" spans="5:5" x14ac:dyDescent="0.25">
      <c r="E3397" s="58"/>
    </row>
    <row r="3398" spans="5:5" x14ac:dyDescent="0.25">
      <c r="E3398" s="58"/>
    </row>
    <row r="3399" spans="5:5" x14ac:dyDescent="0.25">
      <c r="E3399" s="58"/>
    </row>
    <row r="3400" spans="5:5" x14ac:dyDescent="0.25">
      <c r="E3400" s="58"/>
    </row>
    <row r="3401" spans="5:5" x14ac:dyDescent="0.25">
      <c r="E3401" s="58"/>
    </row>
    <row r="3402" spans="5:5" x14ac:dyDescent="0.25">
      <c r="E3402" s="58"/>
    </row>
    <row r="3403" spans="5:5" x14ac:dyDescent="0.25">
      <c r="E3403" s="58"/>
    </row>
    <row r="3404" spans="5:5" x14ac:dyDescent="0.25">
      <c r="E3404" s="58"/>
    </row>
    <row r="3405" spans="5:5" x14ac:dyDescent="0.25">
      <c r="E3405" s="58"/>
    </row>
    <row r="3406" spans="5:5" x14ac:dyDescent="0.25">
      <c r="E3406" s="58"/>
    </row>
    <row r="3407" spans="5:5" x14ac:dyDescent="0.25">
      <c r="E3407" s="58"/>
    </row>
    <row r="3408" spans="5:5" x14ac:dyDescent="0.25">
      <c r="E3408" s="58"/>
    </row>
    <row r="3409" spans="5:5" x14ac:dyDescent="0.25">
      <c r="E3409" s="58"/>
    </row>
    <row r="3410" spans="5:5" x14ac:dyDescent="0.25">
      <c r="E3410" s="58"/>
    </row>
    <row r="3411" spans="5:5" x14ac:dyDescent="0.25">
      <c r="E3411" s="58"/>
    </row>
    <row r="3412" spans="5:5" x14ac:dyDescent="0.25">
      <c r="E3412" s="58"/>
    </row>
    <row r="3413" spans="5:5" x14ac:dyDescent="0.25">
      <c r="E3413" s="58"/>
    </row>
    <row r="3414" spans="5:5" x14ac:dyDescent="0.25">
      <c r="E3414" s="58"/>
    </row>
    <row r="3415" spans="5:5" x14ac:dyDescent="0.25">
      <c r="E3415" s="58"/>
    </row>
    <row r="3416" spans="5:5" x14ac:dyDescent="0.25">
      <c r="E3416" s="58"/>
    </row>
    <row r="3417" spans="5:5" x14ac:dyDescent="0.25">
      <c r="E3417" s="58"/>
    </row>
    <row r="3418" spans="5:5" x14ac:dyDescent="0.25">
      <c r="E3418" s="58"/>
    </row>
    <row r="3419" spans="5:5" x14ac:dyDescent="0.25">
      <c r="E3419" s="58"/>
    </row>
    <row r="3420" spans="5:5" x14ac:dyDescent="0.25">
      <c r="E3420" s="58"/>
    </row>
    <row r="3421" spans="5:5" x14ac:dyDescent="0.25">
      <c r="E3421" s="58"/>
    </row>
    <row r="3422" spans="5:5" x14ac:dyDescent="0.25">
      <c r="E3422" s="58"/>
    </row>
    <row r="3423" spans="5:5" x14ac:dyDescent="0.25">
      <c r="E3423" s="58"/>
    </row>
    <row r="3424" spans="5:5" x14ac:dyDescent="0.25">
      <c r="E3424" s="58"/>
    </row>
    <row r="3425" spans="5:5" x14ac:dyDescent="0.25">
      <c r="E3425" s="58"/>
    </row>
    <row r="3426" spans="5:5" x14ac:dyDescent="0.25">
      <c r="E3426" s="58"/>
    </row>
    <row r="3427" spans="5:5" x14ac:dyDescent="0.25">
      <c r="E3427" s="58"/>
    </row>
    <row r="3428" spans="5:5" x14ac:dyDescent="0.25">
      <c r="E3428" s="58"/>
    </row>
    <row r="3429" spans="5:5" x14ac:dyDescent="0.25">
      <c r="E3429" s="58"/>
    </row>
    <row r="3430" spans="5:5" x14ac:dyDescent="0.25">
      <c r="E3430" s="58"/>
    </row>
    <row r="3431" spans="5:5" x14ac:dyDescent="0.25">
      <c r="E3431" s="58"/>
    </row>
    <row r="3432" spans="5:5" x14ac:dyDescent="0.25">
      <c r="E3432" s="58"/>
    </row>
    <row r="3433" spans="5:5" x14ac:dyDescent="0.25">
      <c r="E3433" s="58"/>
    </row>
    <row r="3434" spans="5:5" x14ac:dyDescent="0.25">
      <c r="E3434" s="58"/>
    </row>
    <row r="3435" spans="5:5" x14ac:dyDescent="0.25">
      <c r="E3435" s="58"/>
    </row>
    <row r="3436" spans="5:5" x14ac:dyDescent="0.25">
      <c r="E3436" s="58"/>
    </row>
    <row r="3437" spans="5:5" x14ac:dyDescent="0.25">
      <c r="E3437" s="58"/>
    </row>
    <row r="3438" spans="5:5" x14ac:dyDescent="0.25">
      <c r="E3438" s="58"/>
    </row>
    <row r="3439" spans="5:5" x14ac:dyDescent="0.25">
      <c r="E3439" s="58"/>
    </row>
    <row r="3440" spans="5:5" x14ac:dyDescent="0.25">
      <c r="E3440" s="58"/>
    </row>
    <row r="3441" spans="5:5" x14ac:dyDescent="0.25">
      <c r="E3441" s="58"/>
    </row>
    <row r="3442" spans="5:5" x14ac:dyDescent="0.25">
      <c r="E3442" s="58"/>
    </row>
    <row r="3443" spans="5:5" x14ac:dyDescent="0.25">
      <c r="E3443" s="58"/>
    </row>
    <row r="3444" spans="5:5" x14ac:dyDescent="0.25">
      <c r="E3444" s="58"/>
    </row>
    <row r="3445" spans="5:5" x14ac:dyDescent="0.25">
      <c r="E3445" s="58"/>
    </row>
    <row r="3446" spans="5:5" x14ac:dyDescent="0.25">
      <c r="E3446" s="58"/>
    </row>
    <row r="3447" spans="5:5" x14ac:dyDescent="0.25">
      <c r="E3447" s="58"/>
    </row>
    <row r="3448" spans="5:5" x14ac:dyDescent="0.25">
      <c r="E3448" s="58"/>
    </row>
    <row r="3449" spans="5:5" x14ac:dyDescent="0.25">
      <c r="E3449" s="58"/>
    </row>
    <row r="3450" spans="5:5" x14ac:dyDescent="0.25">
      <c r="E3450" s="58"/>
    </row>
    <row r="3451" spans="5:5" x14ac:dyDescent="0.25">
      <c r="E3451" s="58"/>
    </row>
    <row r="3452" spans="5:5" x14ac:dyDescent="0.25">
      <c r="E3452" s="58"/>
    </row>
    <row r="3453" spans="5:5" x14ac:dyDescent="0.25">
      <c r="E3453" s="58"/>
    </row>
    <row r="3454" spans="5:5" x14ac:dyDescent="0.25">
      <c r="E3454" s="58"/>
    </row>
    <row r="3455" spans="5:5" x14ac:dyDescent="0.25">
      <c r="E3455" s="58"/>
    </row>
    <row r="3456" spans="5:5" x14ac:dyDescent="0.25">
      <c r="E3456" s="58"/>
    </row>
    <row r="3457" spans="5:5" x14ac:dyDescent="0.25">
      <c r="E3457" s="58"/>
    </row>
    <row r="3458" spans="5:5" x14ac:dyDescent="0.25">
      <c r="E3458" s="58"/>
    </row>
    <row r="3459" spans="5:5" x14ac:dyDescent="0.25">
      <c r="E3459" s="58"/>
    </row>
    <row r="3460" spans="5:5" x14ac:dyDescent="0.25">
      <c r="E3460" s="58"/>
    </row>
    <row r="3461" spans="5:5" x14ac:dyDescent="0.25">
      <c r="E3461" s="58"/>
    </row>
    <row r="3462" spans="5:5" x14ac:dyDescent="0.25">
      <c r="E3462" s="58"/>
    </row>
    <row r="3463" spans="5:5" x14ac:dyDescent="0.25">
      <c r="E3463" s="58"/>
    </row>
    <row r="3464" spans="5:5" x14ac:dyDescent="0.25">
      <c r="E3464" s="58"/>
    </row>
    <row r="3465" spans="5:5" x14ac:dyDescent="0.25">
      <c r="E3465" s="58"/>
    </row>
    <row r="3466" spans="5:5" x14ac:dyDescent="0.25">
      <c r="E3466" s="58"/>
    </row>
    <row r="3467" spans="5:5" x14ac:dyDescent="0.25">
      <c r="E3467" s="58"/>
    </row>
    <row r="3468" spans="5:5" x14ac:dyDescent="0.25">
      <c r="E3468" s="58"/>
    </row>
    <row r="3469" spans="5:5" x14ac:dyDescent="0.25">
      <c r="E3469" s="58"/>
    </row>
    <row r="3470" spans="5:5" x14ac:dyDescent="0.25">
      <c r="E3470" s="58"/>
    </row>
    <row r="3471" spans="5:5" x14ac:dyDescent="0.25">
      <c r="E3471" s="58"/>
    </row>
    <row r="3472" spans="5:5" x14ac:dyDescent="0.25">
      <c r="E3472" s="58"/>
    </row>
    <row r="3473" spans="5:5" x14ac:dyDescent="0.25">
      <c r="E3473" s="58"/>
    </row>
    <row r="3474" spans="5:5" x14ac:dyDescent="0.25">
      <c r="E3474" s="58"/>
    </row>
    <row r="3475" spans="5:5" x14ac:dyDescent="0.25">
      <c r="E3475" s="58"/>
    </row>
    <row r="3476" spans="5:5" x14ac:dyDescent="0.25">
      <c r="E3476" s="58"/>
    </row>
    <row r="3477" spans="5:5" x14ac:dyDescent="0.25">
      <c r="E3477" s="58"/>
    </row>
    <row r="3478" spans="5:5" x14ac:dyDescent="0.25">
      <c r="E3478" s="58"/>
    </row>
    <row r="3479" spans="5:5" x14ac:dyDescent="0.25">
      <c r="E3479" s="58"/>
    </row>
    <row r="3480" spans="5:5" x14ac:dyDescent="0.25">
      <c r="E3480" s="58"/>
    </row>
    <row r="3481" spans="5:5" x14ac:dyDescent="0.25">
      <c r="E3481" s="58"/>
    </row>
    <row r="3482" spans="5:5" x14ac:dyDescent="0.25">
      <c r="E3482" s="58"/>
    </row>
    <row r="3483" spans="5:5" x14ac:dyDescent="0.25">
      <c r="E3483" s="58"/>
    </row>
    <row r="3484" spans="5:5" x14ac:dyDescent="0.25">
      <c r="E3484" s="58"/>
    </row>
    <row r="3485" spans="5:5" x14ac:dyDescent="0.25">
      <c r="E3485" s="58"/>
    </row>
    <row r="3486" spans="5:5" x14ac:dyDescent="0.25">
      <c r="E3486" s="58"/>
    </row>
    <row r="3487" spans="5:5" x14ac:dyDescent="0.25">
      <c r="E3487" s="58"/>
    </row>
    <row r="3488" spans="5:5" x14ac:dyDescent="0.25">
      <c r="E3488" s="58"/>
    </row>
    <row r="3489" spans="5:5" x14ac:dyDescent="0.25">
      <c r="E3489" s="58"/>
    </row>
    <row r="3490" spans="5:5" x14ac:dyDescent="0.25">
      <c r="E3490" s="58"/>
    </row>
    <row r="3491" spans="5:5" x14ac:dyDescent="0.25">
      <c r="E3491" s="58"/>
    </row>
    <row r="3492" spans="5:5" x14ac:dyDescent="0.25">
      <c r="E3492" s="58"/>
    </row>
    <row r="3493" spans="5:5" x14ac:dyDescent="0.25">
      <c r="E3493" s="58"/>
    </row>
    <row r="3494" spans="5:5" x14ac:dyDescent="0.25">
      <c r="E3494" s="58"/>
    </row>
    <row r="3495" spans="5:5" x14ac:dyDescent="0.25">
      <c r="E3495" s="58"/>
    </row>
    <row r="3496" spans="5:5" x14ac:dyDescent="0.25">
      <c r="E3496" s="58"/>
    </row>
    <row r="3497" spans="5:5" x14ac:dyDescent="0.25">
      <c r="E3497" s="58"/>
    </row>
    <row r="3498" spans="5:5" x14ac:dyDescent="0.25">
      <c r="E3498" s="58"/>
    </row>
    <row r="3499" spans="5:5" x14ac:dyDescent="0.25">
      <c r="E3499" s="58"/>
    </row>
    <row r="3500" spans="5:5" x14ac:dyDescent="0.25">
      <c r="E3500" s="58"/>
    </row>
    <row r="3501" spans="5:5" x14ac:dyDescent="0.25">
      <c r="E3501" s="58"/>
    </row>
    <row r="3502" spans="5:5" x14ac:dyDescent="0.25">
      <c r="E3502" s="58"/>
    </row>
    <row r="3503" spans="5:5" x14ac:dyDescent="0.25">
      <c r="E3503" s="58"/>
    </row>
    <row r="3504" spans="5:5" x14ac:dyDescent="0.25">
      <c r="E3504" s="58"/>
    </row>
    <row r="3505" spans="5:5" x14ac:dyDescent="0.25">
      <c r="E3505" s="58"/>
    </row>
    <row r="3506" spans="5:5" x14ac:dyDescent="0.25">
      <c r="E3506" s="58"/>
    </row>
    <row r="3507" spans="5:5" x14ac:dyDescent="0.25">
      <c r="E3507" s="58"/>
    </row>
    <row r="3508" spans="5:5" x14ac:dyDescent="0.25">
      <c r="E3508" s="58"/>
    </row>
    <row r="3509" spans="5:5" x14ac:dyDescent="0.25">
      <c r="E3509" s="58"/>
    </row>
    <row r="3510" spans="5:5" x14ac:dyDescent="0.25">
      <c r="E3510" s="58"/>
    </row>
    <row r="3511" spans="5:5" x14ac:dyDescent="0.25">
      <c r="E3511" s="58"/>
    </row>
    <row r="3512" spans="5:5" x14ac:dyDescent="0.25">
      <c r="E3512" s="58"/>
    </row>
    <row r="3513" spans="5:5" x14ac:dyDescent="0.25">
      <c r="E3513" s="58"/>
    </row>
    <row r="3514" spans="5:5" x14ac:dyDescent="0.25">
      <c r="E3514" s="58"/>
    </row>
    <row r="3515" spans="5:5" x14ac:dyDescent="0.25">
      <c r="E3515" s="58"/>
    </row>
    <row r="3516" spans="5:5" x14ac:dyDescent="0.25">
      <c r="E3516" s="58"/>
    </row>
    <row r="3517" spans="5:5" x14ac:dyDescent="0.25">
      <c r="E3517" s="58"/>
    </row>
    <row r="3518" spans="5:5" x14ac:dyDescent="0.25">
      <c r="E3518" s="58"/>
    </row>
    <row r="3519" spans="5:5" x14ac:dyDescent="0.25">
      <c r="E3519" s="58"/>
    </row>
    <row r="3520" spans="5:5" x14ac:dyDescent="0.25">
      <c r="E3520" s="58"/>
    </row>
    <row r="3521" spans="5:5" x14ac:dyDescent="0.25">
      <c r="E3521" s="58"/>
    </row>
    <row r="3522" spans="5:5" x14ac:dyDescent="0.25">
      <c r="E3522" s="58"/>
    </row>
    <row r="3523" spans="5:5" x14ac:dyDescent="0.25">
      <c r="E3523" s="58"/>
    </row>
    <row r="3524" spans="5:5" x14ac:dyDescent="0.25">
      <c r="E3524" s="58"/>
    </row>
    <row r="3525" spans="5:5" x14ac:dyDescent="0.25">
      <c r="E3525" s="58"/>
    </row>
    <row r="3526" spans="5:5" x14ac:dyDescent="0.25">
      <c r="E3526" s="58"/>
    </row>
    <row r="3527" spans="5:5" x14ac:dyDescent="0.25">
      <c r="E3527" s="58"/>
    </row>
    <row r="3528" spans="5:5" x14ac:dyDescent="0.25">
      <c r="E3528" s="58"/>
    </row>
    <row r="3529" spans="5:5" x14ac:dyDescent="0.25">
      <c r="E3529" s="58"/>
    </row>
    <row r="3530" spans="5:5" x14ac:dyDescent="0.25">
      <c r="E3530" s="58"/>
    </row>
    <row r="3531" spans="5:5" x14ac:dyDescent="0.25">
      <c r="E3531" s="58"/>
    </row>
    <row r="3532" spans="5:5" x14ac:dyDescent="0.25">
      <c r="E3532" s="58"/>
    </row>
    <row r="3533" spans="5:5" x14ac:dyDescent="0.25">
      <c r="E3533" s="58"/>
    </row>
    <row r="3534" spans="5:5" x14ac:dyDescent="0.25">
      <c r="E3534" s="58"/>
    </row>
    <row r="3535" spans="5:5" x14ac:dyDescent="0.25">
      <c r="E3535" s="58"/>
    </row>
    <row r="3536" spans="5:5" x14ac:dyDescent="0.25">
      <c r="E3536" s="58"/>
    </row>
    <row r="3537" spans="5:5" x14ac:dyDescent="0.25">
      <c r="E3537" s="58"/>
    </row>
    <row r="3538" spans="5:5" x14ac:dyDescent="0.25">
      <c r="E3538" s="58"/>
    </row>
    <row r="3539" spans="5:5" x14ac:dyDescent="0.25">
      <c r="E3539" s="58"/>
    </row>
    <row r="3540" spans="5:5" x14ac:dyDescent="0.25">
      <c r="E3540" s="58"/>
    </row>
    <row r="3541" spans="5:5" x14ac:dyDescent="0.25">
      <c r="E3541" s="58"/>
    </row>
    <row r="3542" spans="5:5" x14ac:dyDescent="0.25">
      <c r="E3542" s="58"/>
    </row>
    <row r="3543" spans="5:5" x14ac:dyDescent="0.25">
      <c r="E3543" s="58"/>
    </row>
    <row r="3544" spans="5:5" x14ac:dyDescent="0.25">
      <c r="E3544" s="58"/>
    </row>
    <row r="3545" spans="5:5" x14ac:dyDescent="0.25">
      <c r="E3545" s="58"/>
    </row>
    <row r="3546" spans="5:5" x14ac:dyDescent="0.25">
      <c r="E3546" s="58"/>
    </row>
    <row r="3547" spans="5:5" x14ac:dyDescent="0.25">
      <c r="E3547" s="58"/>
    </row>
    <row r="3548" spans="5:5" x14ac:dyDescent="0.25">
      <c r="E3548" s="58"/>
    </row>
    <row r="3549" spans="5:5" x14ac:dyDescent="0.25">
      <c r="E3549" s="58"/>
    </row>
    <row r="3550" spans="5:5" x14ac:dyDescent="0.25">
      <c r="E3550" s="58"/>
    </row>
    <row r="3551" spans="5:5" x14ac:dyDescent="0.25">
      <c r="E3551" s="58"/>
    </row>
    <row r="3552" spans="5:5" x14ac:dyDescent="0.25">
      <c r="E3552" s="58"/>
    </row>
    <row r="3553" spans="5:5" x14ac:dyDescent="0.25">
      <c r="E3553" s="58"/>
    </row>
    <row r="3554" spans="5:5" x14ac:dyDescent="0.25">
      <c r="E3554" s="58"/>
    </row>
    <row r="3555" spans="5:5" x14ac:dyDescent="0.25">
      <c r="E3555" s="58"/>
    </row>
    <row r="3556" spans="5:5" x14ac:dyDescent="0.25">
      <c r="E3556" s="58"/>
    </row>
    <row r="3557" spans="5:5" x14ac:dyDescent="0.25">
      <c r="E3557" s="58"/>
    </row>
    <row r="3558" spans="5:5" x14ac:dyDescent="0.25">
      <c r="E3558" s="58"/>
    </row>
    <row r="3559" spans="5:5" x14ac:dyDescent="0.25">
      <c r="E3559" s="58"/>
    </row>
    <row r="3560" spans="5:5" x14ac:dyDescent="0.25">
      <c r="E3560" s="58"/>
    </row>
    <row r="3561" spans="5:5" x14ac:dyDescent="0.25">
      <c r="E3561" s="58"/>
    </row>
    <row r="3562" spans="5:5" x14ac:dyDescent="0.25">
      <c r="E3562" s="58"/>
    </row>
    <row r="3563" spans="5:5" x14ac:dyDescent="0.25">
      <c r="E3563" s="58"/>
    </row>
    <row r="3564" spans="5:5" x14ac:dyDescent="0.25">
      <c r="E3564" s="58"/>
    </row>
    <row r="3565" spans="5:5" x14ac:dyDescent="0.25">
      <c r="E3565" s="58"/>
    </row>
    <row r="3566" spans="5:5" x14ac:dyDescent="0.25">
      <c r="E3566" s="58"/>
    </row>
    <row r="3567" spans="5:5" x14ac:dyDescent="0.25">
      <c r="E3567" s="58"/>
    </row>
    <row r="3568" spans="5:5" x14ac:dyDescent="0.25">
      <c r="E3568" s="58"/>
    </row>
    <row r="3569" spans="5:5" x14ac:dyDescent="0.25">
      <c r="E3569" s="58"/>
    </row>
    <row r="3570" spans="5:5" x14ac:dyDescent="0.25">
      <c r="E3570" s="58"/>
    </row>
    <row r="3571" spans="5:5" x14ac:dyDescent="0.25">
      <c r="E3571" s="58"/>
    </row>
    <row r="3572" spans="5:5" x14ac:dyDescent="0.25">
      <c r="E3572" s="58"/>
    </row>
    <row r="3573" spans="5:5" x14ac:dyDescent="0.25">
      <c r="E3573" s="58"/>
    </row>
    <row r="3574" spans="5:5" x14ac:dyDescent="0.25">
      <c r="E3574" s="58"/>
    </row>
    <row r="3575" spans="5:5" x14ac:dyDescent="0.25">
      <c r="E3575" s="58"/>
    </row>
    <row r="3576" spans="5:5" x14ac:dyDescent="0.25">
      <c r="E3576" s="58"/>
    </row>
    <row r="3577" spans="5:5" x14ac:dyDescent="0.25">
      <c r="E3577" s="58"/>
    </row>
    <row r="3578" spans="5:5" x14ac:dyDescent="0.25">
      <c r="E3578" s="58"/>
    </row>
    <row r="3579" spans="5:5" x14ac:dyDescent="0.25">
      <c r="E3579" s="58"/>
    </row>
    <row r="3580" spans="5:5" x14ac:dyDescent="0.25">
      <c r="E3580" s="58"/>
    </row>
    <row r="3581" spans="5:5" x14ac:dyDescent="0.25">
      <c r="E3581" s="58"/>
    </row>
    <row r="3582" spans="5:5" x14ac:dyDescent="0.25">
      <c r="E3582" s="58"/>
    </row>
    <row r="3583" spans="5:5" x14ac:dyDescent="0.25">
      <c r="E3583" s="58"/>
    </row>
    <row r="3584" spans="5:5" x14ac:dyDescent="0.25">
      <c r="E3584" s="58"/>
    </row>
    <row r="3585" spans="5:5" x14ac:dyDescent="0.25">
      <c r="E3585" s="58"/>
    </row>
    <row r="3586" spans="5:5" x14ac:dyDescent="0.25">
      <c r="E3586" s="58"/>
    </row>
    <row r="3587" spans="5:5" x14ac:dyDescent="0.25">
      <c r="E3587" s="58"/>
    </row>
    <row r="3588" spans="5:5" x14ac:dyDescent="0.25">
      <c r="E3588" s="58"/>
    </row>
    <row r="3589" spans="5:5" x14ac:dyDescent="0.25">
      <c r="E3589" s="58"/>
    </row>
    <row r="3590" spans="5:5" x14ac:dyDescent="0.25">
      <c r="E3590" s="58"/>
    </row>
    <row r="3591" spans="5:5" x14ac:dyDescent="0.25">
      <c r="E3591" s="58"/>
    </row>
    <row r="3592" spans="5:5" x14ac:dyDescent="0.25">
      <c r="E3592" s="58"/>
    </row>
    <row r="3593" spans="5:5" x14ac:dyDescent="0.25">
      <c r="E3593" s="58"/>
    </row>
    <row r="3594" spans="5:5" x14ac:dyDescent="0.25">
      <c r="E3594" s="58"/>
    </row>
    <row r="3595" spans="5:5" x14ac:dyDescent="0.25">
      <c r="E3595" s="58"/>
    </row>
    <row r="3596" spans="5:5" x14ac:dyDescent="0.25">
      <c r="E3596" s="58"/>
    </row>
    <row r="3597" spans="5:5" x14ac:dyDescent="0.25">
      <c r="E3597" s="58"/>
    </row>
    <row r="3598" spans="5:5" x14ac:dyDescent="0.25">
      <c r="E3598" s="58"/>
    </row>
    <row r="3599" spans="5:5" x14ac:dyDescent="0.25">
      <c r="E3599" s="58"/>
    </row>
    <row r="3600" spans="5:5" x14ac:dyDescent="0.25">
      <c r="E3600" s="58"/>
    </row>
    <row r="3601" spans="5:5" x14ac:dyDescent="0.25">
      <c r="E3601" s="58"/>
    </row>
    <row r="3602" spans="5:5" x14ac:dyDescent="0.25">
      <c r="E3602" s="58"/>
    </row>
    <row r="3603" spans="5:5" x14ac:dyDescent="0.25">
      <c r="E3603" s="58"/>
    </row>
    <row r="3604" spans="5:5" x14ac:dyDescent="0.25">
      <c r="E3604" s="58"/>
    </row>
    <row r="3605" spans="5:5" x14ac:dyDescent="0.25">
      <c r="E3605" s="58"/>
    </row>
    <row r="3606" spans="5:5" x14ac:dyDescent="0.25">
      <c r="E3606" s="58"/>
    </row>
    <row r="3607" spans="5:5" x14ac:dyDescent="0.25">
      <c r="E3607" s="58"/>
    </row>
    <row r="3608" spans="5:5" x14ac:dyDescent="0.25">
      <c r="E3608" s="58"/>
    </row>
    <row r="3609" spans="5:5" x14ac:dyDescent="0.25">
      <c r="E3609" s="58"/>
    </row>
    <row r="3610" spans="5:5" x14ac:dyDescent="0.25">
      <c r="E3610" s="58"/>
    </row>
    <row r="3611" spans="5:5" x14ac:dyDescent="0.25">
      <c r="E3611" s="58"/>
    </row>
    <row r="3612" spans="5:5" x14ac:dyDescent="0.25">
      <c r="E3612" s="58"/>
    </row>
    <row r="3613" spans="5:5" x14ac:dyDescent="0.25">
      <c r="E3613" s="58"/>
    </row>
    <row r="3614" spans="5:5" x14ac:dyDescent="0.25">
      <c r="E3614" s="58"/>
    </row>
    <row r="3615" spans="5:5" x14ac:dyDescent="0.25">
      <c r="E3615" s="58"/>
    </row>
    <row r="3616" spans="5:5" x14ac:dyDescent="0.25">
      <c r="E3616" s="58"/>
    </row>
    <row r="3617" spans="5:5" x14ac:dyDescent="0.25">
      <c r="E3617" s="58"/>
    </row>
    <row r="3618" spans="5:5" x14ac:dyDescent="0.25">
      <c r="E3618" s="58"/>
    </row>
    <row r="3619" spans="5:5" x14ac:dyDescent="0.25">
      <c r="E3619" s="58"/>
    </row>
    <row r="3620" spans="5:5" x14ac:dyDescent="0.25">
      <c r="E3620" s="58"/>
    </row>
    <row r="3621" spans="5:5" x14ac:dyDescent="0.25">
      <c r="E3621" s="58"/>
    </row>
    <row r="3622" spans="5:5" x14ac:dyDescent="0.25">
      <c r="E3622" s="58"/>
    </row>
    <row r="3623" spans="5:5" x14ac:dyDescent="0.25">
      <c r="E3623" s="58"/>
    </row>
    <row r="3624" spans="5:5" x14ac:dyDescent="0.25">
      <c r="E3624" s="58"/>
    </row>
    <row r="3625" spans="5:5" x14ac:dyDescent="0.25">
      <c r="E3625" s="58"/>
    </row>
    <row r="3626" spans="5:5" x14ac:dyDescent="0.25">
      <c r="E3626" s="58"/>
    </row>
    <row r="3627" spans="5:5" x14ac:dyDescent="0.25">
      <c r="E3627" s="58"/>
    </row>
    <row r="3628" spans="5:5" x14ac:dyDescent="0.25">
      <c r="E3628" s="58"/>
    </row>
    <row r="3629" spans="5:5" x14ac:dyDescent="0.25">
      <c r="E3629" s="58"/>
    </row>
    <row r="3630" spans="5:5" x14ac:dyDescent="0.25">
      <c r="E3630" s="58"/>
    </row>
    <row r="3631" spans="5:5" x14ac:dyDescent="0.25">
      <c r="E3631" s="58"/>
    </row>
    <row r="3632" spans="5:5" x14ac:dyDescent="0.25">
      <c r="E3632" s="58"/>
    </row>
    <row r="3633" spans="5:5" x14ac:dyDescent="0.25">
      <c r="E3633" s="58"/>
    </row>
    <row r="3634" spans="5:5" x14ac:dyDescent="0.25">
      <c r="E3634" s="58"/>
    </row>
    <row r="3635" spans="5:5" x14ac:dyDescent="0.25">
      <c r="E3635" s="58"/>
    </row>
    <row r="3636" spans="5:5" x14ac:dyDescent="0.25">
      <c r="E3636" s="58"/>
    </row>
    <row r="3637" spans="5:5" x14ac:dyDescent="0.25">
      <c r="E3637" s="58"/>
    </row>
    <row r="3638" spans="5:5" x14ac:dyDescent="0.25">
      <c r="E3638" s="58"/>
    </row>
    <row r="3639" spans="5:5" x14ac:dyDescent="0.25">
      <c r="E3639" s="58"/>
    </row>
    <row r="3640" spans="5:5" x14ac:dyDescent="0.25">
      <c r="E3640" s="58"/>
    </row>
    <row r="3641" spans="5:5" x14ac:dyDescent="0.25">
      <c r="E3641" s="58"/>
    </row>
    <row r="3642" spans="5:5" x14ac:dyDescent="0.25">
      <c r="E3642" s="58"/>
    </row>
    <row r="3643" spans="5:5" x14ac:dyDescent="0.25">
      <c r="E3643" s="58"/>
    </row>
    <row r="3644" spans="5:5" x14ac:dyDescent="0.25">
      <c r="E3644" s="58"/>
    </row>
    <row r="3645" spans="5:5" x14ac:dyDescent="0.25">
      <c r="E3645" s="58"/>
    </row>
    <row r="3646" spans="5:5" x14ac:dyDescent="0.25">
      <c r="E3646" s="58"/>
    </row>
    <row r="3647" spans="5:5" x14ac:dyDescent="0.25">
      <c r="E3647" s="58"/>
    </row>
    <row r="3648" spans="5:5" x14ac:dyDescent="0.25">
      <c r="E3648" s="58"/>
    </row>
    <row r="3649" spans="5:5" x14ac:dyDescent="0.25">
      <c r="E3649" s="58"/>
    </row>
    <row r="3650" spans="5:5" x14ac:dyDescent="0.25">
      <c r="E3650" s="58"/>
    </row>
    <row r="3651" spans="5:5" x14ac:dyDescent="0.25">
      <c r="E3651" s="58"/>
    </row>
    <row r="3652" spans="5:5" x14ac:dyDescent="0.25">
      <c r="E3652" s="58"/>
    </row>
    <row r="3653" spans="5:5" x14ac:dyDescent="0.25">
      <c r="E3653" s="58"/>
    </row>
    <row r="3654" spans="5:5" x14ac:dyDescent="0.25">
      <c r="E3654" s="58"/>
    </row>
    <row r="3655" spans="5:5" x14ac:dyDescent="0.25">
      <c r="E3655" s="58"/>
    </row>
    <row r="3656" spans="5:5" x14ac:dyDescent="0.25">
      <c r="E3656" s="58"/>
    </row>
    <row r="3657" spans="5:5" x14ac:dyDescent="0.25">
      <c r="E3657" s="58"/>
    </row>
    <row r="3658" spans="5:5" x14ac:dyDescent="0.25">
      <c r="E3658" s="58"/>
    </row>
    <row r="3659" spans="5:5" x14ac:dyDescent="0.25">
      <c r="E3659" s="58"/>
    </row>
    <row r="3660" spans="5:5" x14ac:dyDescent="0.25">
      <c r="E3660" s="58"/>
    </row>
    <row r="3661" spans="5:5" x14ac:dyDescent="0.25">
      <c r="E3661" s="58"/>
    </row>
    <row r="3662" spans="5:5" x14ac:dyDescent="0.25">
      <c r="E3662" s="58"/>
    </row>
    <row r="3663" spans="5:5" x14ac:dyDescent="0.25">
      <c r="E3663" s="58"/>
    </row>
    <row r="3664" spans="5:5" x14ac:dyDescent="0.25">
      <c r="E3664" s="58"/>
    </row>
    <row r="3665" spans="5:5" x14ac:dyDescent="0.25">
      <c r="E3665" s="58"/>
    </row>
    <row r="3666" spans="5:5" x14ac:dyDescent="0.25">
      <c r="E3666" s="58"/>
    </row>
    <row r="3667" spans="5:5" x14ac:dyDescent="0.25">
      <c r="E3667" s="58"/>
    </row>
    <row r="3668" spans="5:5" x14ac:dyDescent="0.25">
      <c r="E3668" s="58"/>
    </row>
    <row r="3669" spans="5:5" x14ac:dyDescent="0.25">
      <c r="E3669" s="58"/>
    </row>
    <row r="3670" spans="5:5" x14ac:dyDescent="0.25">
      <c r="E3670" s="58"/>
    </row>
    <row r="3671" spans="5:5" x14ac:dyDescent="0.25">
      <c r="E3671" s="58"/>
    </row>
    <row r="3672" spans="5:5" x14ac:dyDescent="0.25">
      <c r="E3672" s="58"/>
    </row>
    <row r="3673" spans="5:5" x14ac:dyDescent="0.25">
      <c r="E3673" s="58"/>
    </row>
    <row r="3674" spans="5:5" x14ac:dyDescent="0.25">
      <c r="E3674" s="58"/>
    </row>
    <row r="3675" spans="5:5" x14ac:dyDescent="0.25">
      <c r="E3675" s="58"/>
    </row>
    <row r="3676" spans="5:5" x14ac:dyDescent="0.25">
      <c r="E3676" s="58"/>
    </row>
    <row r="3677" spans="5:5" x14ac:dyDescent="0.25">
      <c r="E3677" s="58"/>
    </row>
    <row r="3678" spans="5:5" x14ac:dyDescent="0.25">
      <c r="E3678" s="58"/>
    </row>
    <row r="3679" spans="5:5" x14ac:dyDescent="0.25">
      <c r="E3679" s="58"/>
    </row>
    <row r="3680" spans="5:5" x14ac:dyDescent="0.25">
      <c r="E3680" s="58"/>
    </row>
    <row r="3681" spans="5:5" x14ac:dyDescent="0.25">
      <c r="E3681" s="58"/>
    </row>
    <row r="3682" spans="5:5" x14ac:dyDescent="0.25">
      <c r="E3682" s="58"/>
    </row>
    <row r="3683" spans="5:5" x14ac:dyDescent="0.25">
      <c r="E3683" s="58"/>
    </row>
    <row r="3684" spans="5:5" x14ac:dyDescent="0.25">
      <c r="E3684" s="58"/>
    </row>
    <row r="3685" spans="5:5" x14ac:dyDescent="0.25">
      <c r="E3685" s="58"/>
    </row>
    <row r="3686" spans="5:5" x14ac:dyDescent="0.25">
      <c r="E3686" s="58"/>
    </row>
    <row r="3687" spans="5:5" x14ac:dyDescent="0.25">
      <c r="E3687" s="58"/>
    </row>
    <row r="3688" spans="5:5" x14ac:dyDescent="0.25">
      <c r="E3688" s="58"/>
    </row>
    <row r="3689" spans="5:5" x14ac:dyDescent="0.25">
      <c r="E3689" s="58"/>
    </row>
    <row r="3690" spans="5:5" x14ac:dyDescent="0.25">
      <c r="E3690" s="58"/>
    </row>
    <row r="3691" spans="5:5" x14ac:dyDescent="0.25">
      <c r="E3691" s="58"/>
    </row>
    <row r="3692" spans="5:5" x14ac:dyDescent="0.25">
      <c r="E3692" s="58"/>
    </row>
    <row r="3693" spans="5:5" x14ac:dyDescent="0.25">
      <c r="E3693" s="58"/>
    </row>
    <row r="3694" spans="5:5" x14ac:dyDescent="0.25">
      <c r="E3694" s="58"/>
    </row>
    <row r="3695" spans="5:5" x14ac:dyDescent="0.25">
      <c r="E3695" s="58"/>
    </row>
    <row r="3696" spans="5:5" x14ac:dyDescent="0.25">
      <c r="E3696" s="58"/>
    </row>
    <row r="3697" spans="5:5" x14ac:dyDescent="0.25">
      <c r="E3697" s="58"/>
    </row>
    <row r="3698" spans="5:5" x14ac:dyDescent="0.25">
      <c r="E3698" s="58"/>
    </row>
    <row r="3699" spans="5:5" x14ac:dyDescent="0.25">
      <c r="E3699" s="58"/>
    </row>
    <row r="3700" spans="5:5" x14ac:dyDescent="0.25">
      <c r="E3700" s="58"/>
    </row>
    <row r="3701" spans="5:5" x14ac:dyDescent="0.25">
      <c r="E3701" s="58"/>
    </row>
    <row r="3702" spans="5:5" x14ac:dyDescent="0.25">
      <c r="E3702" s="58"/>
    </row>
    <row r="3703" spans="5:5" x14ac:dyDescent="0.25">
      <c r="E3703" s="58"/>
    </row>
    <row r="3704" spans="5:5" x14ac:dyDescent="0.25">
      <c r="E3704" s="58"/>
    </row>
    <row r="3705" spans="5:5" x14ac:dyDescent="0.25">
      <c r="E3705" s="58"/>
    </row>
    <row r="3706" spans="5:5" x14ac:dyDescent="0.25">
      <c r="E3706" s="58"/>
    </row>
    <row r="3707" spans="5:5" x14ac:dyDescent="0.25">
      <c r="E3707" s="58"/>
    </row>
    <row r="3708" spans="5:5" x14ac:dyDescent="0.25">
      <c r="E3708" s="58"/>
    </row>
    <row r="3709" spans="5:5" x14ac:dyDescent="0.25">
      <c r="E3709" s="58"/>
    </row>
    <row r="3710" spans="5:5" x14ac:dyDescent="0.25">
      <c r="E3710" s="58"/>
    </row>
    <row r="3711" spans="5:5" x14ac:dyDescent="0.25">
      <c r="E3711" s="58"/>
    </row>
    <row r="3712" spans="5:5" x14ac:dyDescent="0.25">
      <c r="E3712" s="58"/>
    </row>
    <row r="3713" spans="5:5" x14ac:dyDescent="0.25">
      <c r="E3713" s="58"/>
    </row>
    <row r="3714" spans="5:5" x14ac:dyDescent="0.25">
      <c r="E3714" s="58"/>
    </row>
    <row r="3715" spans="5:5" x14ac:dyDescent="0.25">
      <c r="E3715" s="58"/>
    </row>
    <row r="3716" spans="5:5" x14ac:dyDescent="0.25">
      <c r="E3716" s="58"/>
    </row>
    <row r="3717" spans="5:5" x14ac:dyDescent="0.25">
      <c r="E3717" s="58"/>
    </row>
    <row r="3718" spans="5:5" x14ac:dyDescent="0.25">
      <c r="E3718" s="58"/>
    </row>
    <row r="3719" spans="5:5" x14ac:dyDescent="0.25">
      <c r="E3719" s="58"/>
    </row>
    <row r="3720" spans="5:5" x14ac:dyDescent="0.25">
      <c r="E3720" s="58"/>
    </row>
    <row r="3721" spans="5:5" x14ac:dyDescent="0.25">
      <c r="E3721" s="58"/>
    </row>
    <row r="3722" spans="5:5" x14ac:dyDescent="0.25">
      <c r="E3722" s="58"/>
    </row>
    <row r="3723" spans="5:5" x14ac:dyDescent="0.25">
      <c r="E3723" s="58"/>
    </row>
    <row r="3724" spans="5:5" x14ac:dyDescent="0.25">
      <c r="E3724" s="58"/>
    </row>
    <row r="3725" spans="5:5" x14ac:dyDescent="0.25">
      <c r="E3725" s="58"/>
    </row>
    <row r="3726" spans="5:5" x14ac:dyDescent="0.25">
      <c r="E3726" s="58"/>
    </row>
    <row r="3727" spans="5:5" x14ac:dyDescent="0.25">
      <c r="E3727" s="58"/>
    </row>
    <row r="3728" spans="5:5" x14ac:dyDescent="0.25">
      <c r="E3728" s="58"/>
    </row>
    <row r="3729" spans="5:5" x14ac:dyDescent="0.25">
      <c r="E3729" s="58"/>
    </row>
    <row r="3730" spans="5:5" x14ac:dyDescent="0.25">
      <c r="E3730" s="58"/>
    </row>
    <row r="3731" spans="5:5" x14ac:dyDescent="0.25">
      <c r="E3731" s="58"/>
    </row>
    <row r="3732" spans="5:5" x14ac:dyDescent="0.25">
      <c r="E3732" s="58"/>
    </row>
    <row r="3733" spans="5:5" x14ac:dyDescent="0.25">
      <c r="E3733" s="58"/>
    </row>
    <row r="3734" spans="5:5" x14ac:dyDescent="0.25">
      <c r="E3734" s="58"/>
    </row>
    <row r="3735" spans="5:5" x14ac:dyDescent="0.25">
      <c r="E3735" s="58"/>
    </row>
    <row r="3736" spans="5:5" x14ac:dyDescent="0.25">
      <c r="E3736" s="58"/>
    </row>
    <row r="3737" spans="5:5" x14ac:dyDescent="0.25">
      <c r="E3737" s="58"/>
    </row>
    <row r="3738" spans="5:5" x14ac:dyDescent="0.25">
      <c r="E3738" s="58"/>
    </row>
    <row r="3739" spans="5:5" x14ac:dyDescent="0.25">
      <c r="E3739" s="58"/>
    </row>
    <row r="3740" spans="5:5" x14ac:dyDescent="0.25">
      <c r="E3740" s="58"/>
    </row>
    <row r="3741" spans="5:5" x14ac:dyDescent="0.25">
      <c r="E3741" s="58"/>
    </row>
    <row r="3742" spans="5:5" x14ac:dyDescent="0.25">
      <c r="E3742" s="58"/>
    </row>
    <row r="3743" spans="5:5" x14ac:dyDescent="0.25">
      <c r="E3743" s="58"/>
    </row>
    <row r="3744" spans="5:5" x14ac:dyDescent="0.25">
      <c r="E3744" s="58"/>
    </row>
    <row r="3745" spans="5:5" x14ac:dyDescent="0.25">
      <c r="E3745" s="58"/>
    </row>
    <row r="3746" spans="5:5" x14ac:dyDescent="0.25">
      <c r="E3746" s="58"/>
    </row>
    <row r="3747" spans="5:5" x14ac:dyDescent="0.25">
      <c r="E3747" s="58"/>
    </row>
    <row r="3748" spans="5:5" x14ac:dyDescent="0.25">
      <c r="E3748" s="58"/>
    </row>
    <row r="3749" spans="5:5" x14ac:dyDescent="0.25">
      <c r="E3749" s="58"/>
    </row>
    <row r="3750" spans="5:5" x14ac:dyDescent="0.25">
      <c r="E3750" s="58"/>
    </row>
    <row r="3751" spans="5:5" x14ac:dyDescent="0.25">
      <c r="E3751" s="58"/>
    </row>
    <row r="3752" spans="5:5" x14ac:dyDescent="0.25">
      <c r="E3752" s="58"/>
    </row>
    <row r="3753" spans="5:5" x14ac:dyDescent="0.25">
      <c r="E3753" s="58"/>
    </row>
    <row r="3754" spans="5:5" x14ac:dyDescent="0.25">
      <c r="E3754" s="58"/>
    </row>
    <row r="3755" spans="5:5" x14ac:dyDescent="0.25">
      <c r="E3755" s="58"/>
    </row>
    <row r="3756" spans="5:5" x14ac:dyDescent="0.25">
      <c r="E3756" s="58"/>
    </row>
    <row r="3757" spans="5:5" x14ac:dyDescent="0.25">
      <c r="E3757" s="58"/>
    </row>
    <row r="3758" spans="5:5" x14ac:dyDescent="0.25">
      <c r="E3758" s="58"/>
    </row>
    <row r="3759" spans="5:5" x14ac:dyDescent="0.25">
      <c r="E3759" s="58"/>
    </row>
    <row r="3760" spans="5:5" x14ac:dyDescent="0.25">
      <c r="E3760" s="58"/>
    </row>
    <row r="3761" spans="5:5" x14ac:dyDescent="0.25">
      <c r="E3761" s="58"/>
    </row>
    <row r="3762" spans="5:5" x14ac:dyDescent="0.25">
      <c r="E3762" s="58"/>
    </row>
    <row r="3763" spans="5:5" x14ac:dyDescent="0.25">
      <c r="E3763" s="58"/>
    </row>
    <row r="3764" spans="5:5" x14ac:dyDescent="0.25">
      <c r="E3764" s="58"/>
    </row>
    <row r="3765" spans="5:5" x14ac:dyDescent="0.25">
      <c r="E3765" s="58"/>
    </row>
    <row r="3766" spans="5:5" x14ac:dyDescent="0.25">
      <c r="E3766" s="58"/>
    </row>
    <row r="3767" spans="5:5" x14ac:dyDescent="0.25">
      <c r="E3767" s="58"/>
    </row>
    <row r="3768" spans="5:5" x14ac:dyDescent="0.25">
      <c r="E3768" s="58"/>
    </row>
    <row r="3769" spans="5:5" x14ac:dyDescent="0.25">
      <c r="E3769" s="58"/>
    </row>
    <row r="3770" spans="5:5" x14ac:dyDescent="0.25">
      <c r="E3770" s="58"/>
    </row>
    <row r="3771" spans="5:5" x14ac:dyDescent="0.25">
      <c r="E3771" s="58"/>
    </row>
    <row r="3772" spans="5:5" x14ac:dyDescent="0.25">
      <c r="E3772" s="58"/>
    </row>
    <row r="3773" spans="5:5" x14ac:dyDescent="0.25">
      <c r="E3773" s="58"/>
    </row>
    <row r="3774" spans="5:5" x14ac:dyDescent="0.25">
      <c r="E3774" s="58"/>
    </row>
    <row r="3775" spans="5:5" x14ac:dyDescent="0.25">
      <c r="E3775" s="58"/>
    </row>
    <row r="3776" spans="5:5" x14ac:dyDescent="0.25">
      <c r="E3776" s="58"/>
    </row>
    <row r="3777" spans="5:5" x14ac:dyDescent="0.25">
      <c r="E3777" s="58"/>
    </row>
    <row r="3778" spans="5:5" x14ac:dyDescent="0.25">
      <c r="E3778" s="58"/>
    </row>
    <row r="3779" spans="5:5" x14ac:dyDescent="0.25">
      <c r="E3779" s="58"/>
    </row>
    <row r="3780" spans="5:5" x14ac:dyDescent="0.25">
      <c r="E3780" s="58"/>
    </row>
    <row r="3781" spans="5:5" x14ac:dyDescent="0.25">
      <c r="E3781" s="58"/>
    </row>
    <row r="3782" spans="5:5" x14ac:dyDescent="0.25">
      <c r="E3782" s="58"/>
    </row>
    <row r="3783" spans="5:5" x14ac:dyDescent="0.25">
      <c r="E3783" s="58"/>
    </row>
    <row r="3784" spans="5:5" x14ac:dyDescent="0.25">
      <c r="E3784" s="58"/>
    </row>
    <row r="3785" spans="5:5" x14ac:dyDescent="0.25">
      <c r="E3785" s="58"/>
    </row>
    <row r="3786" spans="5:5" x14ac:dyDescent="0.25">
      <c r="E3786" s="58"/>
    </row>
    <row r="3787" spans="5:5" x14ac:dyDescent="0.25">
      <c r="E3787" s="58"/>
    </row>
    <row r="3788" spans="5:5" x14ac:dyDescent="0.25">
      <c r="E3788" s="58"/>
    </row>
    <row r="3789" spans="5:5" x14ac:dyDescent="0.25">
      <c r="E3789" s="58"/>
    </row>
    <row r="3790" spans="5:5" x14ac:dyDescent="0.25">
      <c r="E3790" s="58"/>
    </row>
    <row r="3791" spans="5:5" x14ac:dyDescent="0.25">
      <c r="E3791" s="58"/>
    </row>
    <row r="3792" spans="5:5" x14ac:dyDescent="0.25">
      <c r="E3792" s="58"/>
    </row>
    <row r="3793" spans="5:5" x14ac:dyDescent="0.25">
      <c r="E3793" s="58"/>
    </row>
    <row r="3794" spans="5:5" x14ac:dyDescent="0.25">
      <c r="E3794" s="58"/>
    </row>
    <row r="3795" spans="5:5" x14ac:dyDescent="0.25">
      <c r="E3795" s="58"/>
    </row>
    <row r="3796" spans="5:5" x14ac:dyDescent="0.25">
      <c r="E3796" s="58"/>
    </row>
    <row r="3797" spans="5:5" x14ac:dyDescent="0.25">
      <c r="E3797" s="58"/>
    </row>
    <row r="3798" spans="5:5" x14ac:dyDescent="0.25">
      <c r="E3798" s="58"/>
    </row>
    <row r="3799" spans="5:5" x14ac:dyDescent="0.25">
      <c r="E3799" s="58"/>
    </row>
    <row r="3800" spans="5:5" x14ac:dyDescent="0.25">
      <c r="E3800" s="58"/>
    </row>
    <row r="3801" spans="5:5" x14ac:dyDescent="0.25">
      <c r="E3801" s="58"/>
    </row>
    <row r="3802" spans="5:5" x14ac:dyDescent="0.25">
      <c r="E3802" s="58"/>
    </row>
    <row r="3803" spans="5:5" x14ac:dyDescent="0.25">
      <c r="E3803" s="58"/>
    </row>
    <row r="3804" spans="5:5" x14ac:dyDescent="0.25">
      <c r="E3804" s="58"/>
    </row>
    <row r="3805" spans="5:5" x14ac:dyDescent="0.25">
      <c r="E3805" s="58"/>
    </row>
    <row r="3806" spans="5:5" x14ac:dyDescent="0.25">
      <c r="E3806" s="58"/>
    </row>
    <row r="3807" spans="5:5" x14ac:dyDescent="0.25">
      <c r="E3807" s="58"/>
    </row>
    <row r="3808" spans="5:5" x14ac:dyDescent="0.25">
      <c r="E3808" s="58"/>
    </row>
    <row r="3809" spans="5:5" x14ac:dyDescent="0.25">
      <c r="E3809" s="58"/>
    </row>
    <row r="3810" spans="5:5" x14ac:dyDescent="0.25">
      <c r="E3810" s="58"/>
    </row>
    <row r="3811" spans="5:5" x14ac:dyDescent="0.25">
      <c r="E3811" s="58"/>
    </row>
    <row r="3812" spans="5:5" x14ac:dyDescent="0.25">
      <c r="E3812" s="58"/>
    </row>
    <row r="3813" spans="5:5" x14ac:dyDescent="0.25">
      <c r="E3813" s="58"/>
    </row>
    <row r="3814" spans="5:5" x14ac:dyDescent="0.25">
      <c r="E3814" s="58"/>
    </row>
    <row r="3815" spans="5:5" x14ac:dyDescent="0.25">
      <c r="E3815" s="58"/>
    </row>
    <row r="3816" spans="5:5" x14ac:dyDescent="0.25">
      <c r="E3816" s="58"/>
    </row>
    <row r="3817" spans="5:5" x14ac:dyDescent="0.25">
      <c r="E3817" s="58"/>
    </row>
    <row r="3818" spans="5:5" x14ac:dyDescent="0.25">
      <c r="E3818" s="58"/>
    </row>
    <row r="3819" spans="5:5" x14ac:dyDescent="0.25">
      <c r="E3819" s="58"/>
    </row>
    <row r="3820" spans="5:5" x14ac:dyDescent="0.25">
      <c r="E3820" s="58"/>
    </row>
    <row r="3821" spans="5:5" x14ac:dyDescent="0.25">
      <c r="E3821" s="58"/>
    </row>
    <row r="3822" spans="5:5" x14ac:dyDescent="0.25">
      <c r="E3822" s="58"/>
    </row>
    <row r="3823" spans="5:5" x14ac:dyDescent="0.25">
      <c r="E3823" s="58"/>
    </row>
    <row r="3824" spans="5:5" x14ac:dyDescent="0.25">
      <c r="E3824" s="58"/>
    </row>
    <row r="3825" spans="5:5" x14ac:dyDescent="0.25">
      <c r="E3825" s="58"/>
    </row>
    <row r="3826" spans="5:5" x14ac:dyDescent="0.25">
      <c r="E3826" s="58"/>
    </row>
    <row r="3827" spans="5:5" x14ac:dyDescent="0.25">
      <c r="E3827" s="58"/>
    </row>
    <row r="3828" spans="5:5" x14ac:dyDescent="0.25">
      <c r="E3828" s="58"/>
    </row>
    <row r="3829" spans="5:5" x14ac:dyDescent="0.25">
      <c r="E3829" s="58"/>
    </row>
    <row r="3830" spans="5:5" x14ac:dyDescent="0.25">
      <c r="E3830" s="58"/>
    </row>
    <row r="3831" spans="5:5" x14ac:dyDescent="0.25">
      <c r="E3831" s="58"/>
    </row>
    <row r="3832" spans="5:5" x14ac:dyDescent="0.25">
      <c r="E3832" s="58"/>
    </row>
    <row r="3833" spans="5:5" x14ac:dyDescent="0.25">
      <c r="E3833" s="58"/>
    </row>
    <row r="3834" spans="5:5" x14ac:dyDescent="0.25">
      <c r="E3834" s="58"/>
    </row>
    <row r="3835" spans="5:5" x14ac:dyDescent="0.25">
      <c r="E3835" s="58"/>
    </row>
    <row r="3836" spans="5:5" x14ac:dyDescent="0.25">
      <c r="E3836" s="58"/>
    </row>
    <row r="3837" spans="5:5" x14ac:dyDescent="0.25">
      <c r="E3837" s="58"/>
    </row>
    <row r="3838" spans="5:5" x14ac:dyDescent="0.25">
      <c r="E3838" s="58"/>
    </row>
    <row r="3839" spans="5:5" x14ac:dyDescent="0.25">
      <c r="E3839" s="58"/>
    </row>
    <row r="3840" spans="5:5" x14ac:dyDescent="0.25">
      <c r="E3840" s="58"/>
    </row>
    <row r="3841" spans="5:5" x14ac:dyDescent="0.25">
      <c r="E3841" s="58"/>
    </row>
    <row r="3842" spans="5:5" x14ac:dyDescent="0.25">
      <c r="E3842" s="58"/>
    </row>
    <row r="3843" spans="5:5" x14ac:dyDescent="0.25">
      <c r="E3843" s="58"/>
    </row>
    <row r="3844" spans="5:5" x14ac:dyDescent="0.25">
      <c r="E3844" s="58"/>
    </row>
    <row r="3845" spans="5:5" x14ac:dyDescent="0.25">
      <c r="E3845" s="58"/>
    </row>
    <row r="3846" spans="5:5" x14ac:dyDescent="0.25">
      <c r="E3846" s="58"/>
    </row>
    <row r="3847" spans="5:5" x14ac:dyDescent="0.25">
      <c r="E3847" s="58"/>
    </row>
    <row r="3848" spans="5:5" x14ac:dyDescent="0.25">
      <c r="E3848" s="58"/>
    </row>
    <row r="3849" spans="5:5" x14ac:dyDescent="0.25">
      <c r="E3849" s="58"/>
    </row>
    <row r="3850" spans="5:5" x14ac:dyDescent="0.25">
      <c r="E3850" s="58"/>
    </row>
    <row r="3851" spans="5:5" x14ac:dyDescent="0.25">
      <c r="E3851" s="58"/>
    </row>
    <row r="3852" spans="5:5" x14ac:dyDescent="0.25">
      <c r="E3852" s="58"/>
    </row>
    <row r="3853" spans="5:5" x14ac:dyDescent="0.25">
      <c r="E3853" s="58"/>
    </row>
    <row r="3854" spans="5:5" x14ac:dyDescent="0.25">
      <c r="E3854" s="58"/>
    </row>
    <row r="3855" spans="5:5" x14ac:dyDescent="0.25">
      <c r="E3855" s="58"/>
    </row>
    <row r="3856" spans="5:5" x14ac:dyDescent="0.25">
      <c r="E3856" s="58"/>
    </row>
    <row r="3857" spans="5:5" x14ac:dyDescent="0.25">
      <c r="E3857" s="58"/>
    </row>
    <row r="3858" spans="5:5" x14ac:dyDescent="0.25">
      <c r="E3858" s="58"/>
    </row>
    <row r="3859" spans="5:5" x14ac:dyDescent="0.25">
      <c r="E3859" s="58"/>
    </row>
    <row r="3860" spans="5:5" x14ac:dyDescent="0.25">
      <c r="E3860" s="58"/>
    </row>
    <row r="3861" spans="5:5" x14ac:dyDescent="0.25">
      <c r="E3861" s="58"/>
    </row>
    <row r="3862" spans="5:5" x14ac:dyDescent="0.25">
      <c r="E3862" s="58"/>
    </row>
    <row r="3863" spans="5:5" x14ac:dyDescent="0.25">
      <c r="E3863" s="58"/>
    </row>
    <row r="3864" spans="5:5" x14ac:dyDescent="0.25">
      <c r="E3864" s="58"/>
    </row>
    <row r="3865" spans="5:5" x14ac:dyDescent="0.25">
      <c r="E3865" s="58"/>
    </row>
    <row r="3866" spans="5:5" x14ac:dyDescent="0.25">
      <c r="E3866" s="58"/>
    </row>
    <row r="3867" spans="5:5" x14ac:dyDescent="0.25">
      <c r="E3867" s="58"/>
    </row>
    <row r="3868" spans="5:5" x14ac:dyDescent="0.25">
      <c r="E3868" s="58"/>
    </row>
    <row r="3869" spans="5:5" x14ac:dyDescent="0.25">
      <c r="E3869" s="58"/>
    </row>
    <row r="3870" spans="5:5" x14ac:dyDescent="0.25">
      <c r="E3870" s="58"/>
    </row>
    <row r="3871" spans="5:5" x14ac:dyDescent="0.25">
      <c r="E3871" s="58"/>
    </row>
    <row r="3872" spans="5:5" x14ac:dyDescent="0.25">
      <c r="E3872" s="58"/>
    </row>
    <row r="3873" spans="5:5" x14ac:dyDescent="0.25">
      <c r="E3873" s="58"/>
    </row>
    <row r="3874" spans="5:5" x14ac:dyDescent="0.25">
      <c r="E3874" s="58"/>
    </row>
    <row r="3875" spans="5:5" x14ac:dyDescent="0.25">
      <c r="E3875" s="58"/>
    </row>
    <row r="3876" spans="5:5" x14ac:dyDescent="0.25">
      <c r="E3876" s="58"/>
    </row>
    <row r="3877" spans="5:5" x14ac:dyDescent="0.25">
      <c r="E3877" s="58"/>
    </row>
    <row r="3878" spans="5:5" x14ac:dyDescent="0.25">
      <c r="E3878" s="58"/>
    </row>
    <row r="3879" spans="5:5" x14ac:dyDescent="0.25">
      <c r="E3879" s="58"/>
    </row>
    <row r="3880" spans="5:5" x14ac:dyDescent="0.25">
      <c r="E3880" s="58"/>
    </row>
    <row r="3881" spans="5:5" x14ac:dyDescent="0.25">
      <c r="E3881" s="58"/>
    </row>
    <row r="3882" spans="5:5" x14ac:dyDescent="0.25">
      <c r="E3882" s="58"/>
    </row>
    <row r="3883" spans="5:5" x14ac:dyDescent="0.25">
      <c r="E3883" s="58"/>
    </row>
    <row r="3884" spans="5:5" x14ac:dyDescent="0.25">
      <c r="E3884" s="58"/>
    </row>
    <row r="3885" spans="5:5" x14ac:dyDescent="0.25">
      <c r="E3885" s="58"/>
    </row>
    <row r="3886" spans="5:5" x14ac:dyDescent="0.25">
      <c r="E3886" s="58"/>
    </row>
    <row r="3887" spans="5:5" x14ac:dyDescent="0.25">
      <c r="E3887" s="58"/>
    </row>
    <row r="3888" spans="5:5" x14ac:dyDescent="0.25">
      <c r="E3888" s="58"/>
    </row>
    <row r="3889" spans="5:5" x14ac:dyDescent="0.25">
      <c r="E3889" s="58"/>
    </row>
    <row r="3890" spans="5:5" x14ac:dyDescent="0.25">
      <c r="E3890" s="58"/>
    </row>
    <row r="3891" spans="5:5" x14ac:dyDescent="0.25">
      <c r="E3891" s="58"/>
    </row>
    <row r="3892" spans="5:5" x14ac:dyDescent="0.25">
      <c r="E3892" s="58"/>
    </row>
    <row r="3893" spans="5:5" x14ac:dyDescent="0.25">
      <c r="E3893" s="58"/>
    </row>
    <row r="3894" spans="5:5" x14ac:dyDescent="0.25">
      <c r="E3894" s="58"/>
    </row>
    <row r="3895" spans="5:5" x14ac:dyDescent="0.25">
      <c r="E3895" s="58"/>
    </row>
    <row r="3896" spans="5:5" x14ac:dyDescent="0.25">
      <c r="E3896" s="58"/>
    </row>
    <row r="3897" spans="5:5" x14ac:dyDescent="0.25">
      <c r="E3897" s="58"/>
    </row>
    <row r="3898" spans="5:5" x14ac:dyDescent="0.25">
      <c r="E3898" s="58"/>
    </row>
    <row r="3899" spans="5:5" x14ac:dyDescent="0.25">
      <c r="E3899" s="58"/>
    </row>
    <row r="3900" spans="5:5" x14ac:dyDescent="0.25">
      <c r="E3900" s="58"/>
    </row>
    <row r="3901" spans="5:5" x14ac:dyDescent="0.25">
      <c r="E3901" s="58"/>
    </row>
    <row r="3902" spans="5:5" x14ac:dyDescent="0.25">
      <c r="E3902" s="58"/>
    </row>
    <row r="3903" spans="5:5" x14ac:dyDescent="0.25">
      <c r="E3903" s="58"/>
    </row>
    <row r="3904" spans="5:5" x14ac:dyDescent="0.25">
      <c r="E3904" s="58"/>
    </row>
    <row r="3905" spans="5:5" x14ac:dyDescent="0.25">
      <c r="E3905" s="58"/>
    </row>
    <row r="3906" spans="5:5" x14ac:dyDescent="0.25">
      <c r="E3906" s="58"/>
    </row>
    <row r="3907" spans="5:5" x14ac:dyDescent="0.25">
      <c r="E3907" s="58"/>
    </row>
    <row r="3908" spans="5:5" x14ac:dyDescent="0.25">
      <c r="E3908" s="58"/>
    </row>
    <row r="3909" spans="5:5" x14ac:dyDescent="0.25">
      <c r="E3909" s="58"/>
    </row>
    <row r="3910" spans="5:5" x14ac:dyDescent="0.25">
      <c r="E3910" s="58"/>
    </row>
    <row r="3911" spans="5:5" x14ac:dyDescent="0.25">
      <c r="E3911" s="58"/>
    </row>
    <row r="3912" spans="5:5" x14ac:dyDescent="0.25">
      <c r="E3912" s="58"/>
    </row>
    <row r="3913" spans="5:5" x14ac:dyDescent="0.25">
      <c r="E3913" s="58"/>
    </row>
    <row r="3914" spans="5:5" x14ac:dyDescent="0.25">
      <c r="E3914" s="58"/>
    </row>
    <row r="3915" spans="5:5" x14ac:dyDescent="0.25">
      <c r="E3915" s="58"/>
    </row>
    <row r="3916" spans="5:5" x14ac:dyDescent="0.25">
      <c r="E3916" s="58"/>
    </row>
    <row r="3917" spans="5:5" x14ac:dyDescent="0.25">
      <c r="E3917" s="58"/>
    </row>
    <row r="3918" spans="5:5" x14ac:dyDescent="0.25">
      <c r="E3918" s="58"/>
    </row>
    <row r="3919" spans="5:5" x14ac:dyDescent="0.25">
      <c r="E3919" s="58"/>
    </row>
    <row r="3920" spans="5:5" x14ac:dyDescent="0.25">
      <c r="E3920" s="58"/>
    </row>
    <row r="3921" spans="5:5" x14ac:dyDescent="0.25">
      <c r="E3921" s="58"/>
    </row>
    <row r="3922" spans="5:5" x14ac:dyDescent="0.25">
      <c r="E3922" s="58"/>
    </row>
    <row r="3923" spans="5:5" x14ac:dyDescent="0.25">
      <c r="E3923" s="58"/>
    </row>
    <row r="3924" spans="5:5" x14ac:dyDescent="0.25">
      <c r="E3924" s="58"/>
    </row>
    <row r="3925" spans="5:5" x14ac:dyDescent="0.25">
      <c r="E3925" s="58"/>
    </row>
    <row r="3926" spans="5:5" x14ac:dyDescent="0.25">
      <c r="E3926" s="58"/>
    </row>
    <row r="3927" spans="5:5" x14ac:dyDescent="0.25">
      <c r="E3927" s="58"/>
    </row>
    <row r="3928" spans="5:5" x14ac:dyDescent="0.25">
      <c r="E3928" s="58"/>
    </row>
    <row r="3929" spans="5:5" x14ac:dyDescent="0.25">
      <c r="E3929" s="58"/>
    </row>
    <row r="3930" spans="5:5" x14ac:dyDescent="0.25">
      <c r="E3930" s="58"/>
    </row>
    <row r="3931" spans="5:5" x14ac:dyDescent="0.25">
      <c r="E3931" s="58"/>
    </row>
    <row r="3932" spans="5:5" x14ac:dyDescent="0.25">
      <c r="E3932" s="58"/>
    </row>
    <row r="3933" spans="5:5" x14ac:dyDescent="0.25">
      <c r="E3933" s="58"/>
    </row>
    <row r="3934" spans="5:5" x14ac:dyDescent="0.25">
      <c r="E3934" s="58"/>
    </row>
    <row r="3935" spans="5:5" x14ac:dyDescent="0.25">
      <c r="E3935" s="58"/>
    </row>
    <row r="3936" spans="5:5" x14ac:dyDescent="0.25">
      <c r="E3936" s="58"/>
    </row>
    <row r="3937" spans="5:5" x14ac:dyDescent="0.25">
      <c r="E3937" s="58"/>
    </row>
    <row r="3938" spans="5:5" x14ac:dyDescent="0.25">
      <c r="E3938" s="58"/>
    </row>
    <row r="3939" spans="5:5" x14ac:dyDescent="0.25">
      <c r="E3939" s="58"/>
    </row>
    <row r="3940" spans="5:5" x14ac:dyDescent="0.25">
      <c r="E3940" s="58"/>
    </row>
    <row r="3941" spans="5:5" x14ac:dyDescent="0.25">
      <c r="E3941" s="58"/>
    </row>
    <row r="3942" spans="5:5" x14ac:dyDescent="0.25">
      <c r="E3942" s="58"/>
    </row>
    <row r="3943" spans="5:5" x14ac:dyDescent="0.25">
      <c r="E3943" s="58"/>
    </row>
    <row r="3944" spans="5:5" x14ac:dyDescent="0.25">
      <c r="E3944" s="58"/>
    </row>
    <row r="3945" spans="5:5" x14ac:dyDescent="0.25">
      <c r="E3945" s="58"/>
    </row>
    <row r="3946" spans="5:5" x14ac:dyDescent="0.25">
      <c r="E3946" s="58"/>
    </row>
    <row r="3947" spans="5:5" x14ac:dyDescent="0.25">
      <c r="E3947" s="58"/>
    </row>
    <row r="3948" spans="5:5" x14ac:dyDescent="0.25">
      <c r="E3948" s="58"/>
    </row>
    <row r="3949" spans="5:5" x14ac:dyDescent="0.25">
      <c r="E3949" s="58"/>
    </row>
    <row r="3950" spans="5:5" x14ac:dyDescent="0.25">
      <c r="E3950" s="58"/>
    </row>
    <row r="3951" spans="5:5" x14ac:dyDescent="0.25">
      <c r="E3951" s="58"/>
    </row>
    <row r="3952" spans="5:5" x14ac:dyDescent="0.25">
      <c r="E3952" s="58"/>
    </row>
    <row r="3953" spans="5:5" x14ac:dyDescent="0.25">
      <c r="E3953" s="58"/>
    </row>
    <row r="3954" spans="5:5" x14ac:dyDescent="0.25">
      <c r="E3954" s="58"/>
    </row>
    <row r="3955" spans="5:5" x14ac:dyDescent="0.25">
      <c r="E3955" s="58"/>
    </row>
    <row r="3956" spans="5:5" x14ac:dyDescent="0.25">
      <c r="E3956" s="58"/>
    </row>
    <row r="3957" spans="5:5" x14ac:dyDescent="0.25">
      <c r="E3957" s="58"/>
    </row>
    <row r="3958" spans="5:5" x14ac:dyDescent="0.25">
      <c r="E3958" s="58"/>
    </row>
    <row r="3959" spans="5:5" x14ac:dyDescent="0.25">
      <c r="E3959" s="58"/>
    </row>
    <row r="3960" spans="5:5" x14ac:dyDescent="0.25">
      <c r="E3960" s="58"/>
    </row>
    <row r="3961" spans="5:5" x14ac:dyDescent="0.25">
      <c r="E3961" s="58"/>
    </row>
    <row r="3962" spans="5:5" x14ac:dyDescent="0.25">
      <c r="E3962" s="58"/>
    </row>
    <row r="3963" spans="5:5" x14ac:dyDescent="0.25">
      <c r="E3963" s="58"/>
    </row>
    <row r="3964" spans="5:5" x14ac:dyDescent="0.25">
      <c r="E3964" s="58"/>
    </row>
    <row r="3965" spans="5:5" x14ac:dyDescent="0.25">
      <c r="E3965" s="58"/>
    </row>
    <row r="3966" spans="5:5" x14ac:dyDescent="0.25">
      <c r="E3966" s="58"/>
    </row>
    <row r="3967" spans="5:5" x14ac:dyDescent="0.25">
      <c r="E3967" s="58"/>
    </row>
    <row r="3968" spans="5:5" x14ac:dyDescent="0.25">
      <c r="E3968" s="58"/>
    </row>
    <row r="3969" spans="5:5" x14ac:dyDescent="0.25">
      <c r="E3969" s="58"/>
    </row>
    <row r="3970" spans="5:5" x14ac:dyDescent="0.25">
      <c r="E3970" s="58"/>
    </row>
    <row r="3971" spans="5:5" x14ac:dyDescent="0.25">
      <c r="E3971" s="58"/>
    </row>
    <row r="3972" spans="5:5" x14ac:dyDescent="0.25">
      <c r="E3972" s="58"/>
    </row>
    <row r="3973" spans="5:5" x14ac:dyDescent="0.25">
      <c r="E3973" s="58"/>
    </row>
    <row r="3974" spans="5:5" x14ac:dyDescent="0.25">
      <c r="E3974" s="58"/>
    </row>
    <row r="3975" spans="5:5" x14ac:dyDescent="0.25">
      <c r="E3975" s="58"/>
    </row>
    <row r="3976" spans="5:5" x14ac:dyDescent="0.25">
      <c r="E3976" s="58"/>
    </row>
    <row r="3977" spans="5:5" x14ac:dyDescent="0.25">
      <c r="E3977" s="58"/>
    </row>
    <row r="3978" spans="5:5" x14ac:dyDescent="0.25">
      <c r="E3978" s="58"/>
    </row>
    <row r="3979" spans="5:5" x14ac:dyDescent="0.25">
      <c r="E3979" s="58"/>
    </row>
    <row r="3980" spans="5:5" x14ac:dyDescent="0.25">
      <c r="E3980" s="58"/>
    </row>
    <row r="3981" spans="5:5" x14ac:dyDescent="0.25">
      <c r="E3981" s="58"/>
    </row>
    <row r="3982" spans="5:5" x14ac:dyDescent="0.25">
      <c r="E3982" s="58"/>
    </row>
    <row r="3983" spans="5:5" x14ac:dyDescent="0.25">
      <c r="E3983" s="58"/>
    </row>
    <row r="3984" spans="5:5" x14ac:dyDescent="0.25">
      <c r="E3984" s="58"/>
    </row>
    <row r="3985" spans="5:5" x14ac:dyDescent="0.25">
      <c r="E3985" s="58"/>
    </row>
    <row r="3986" spans="5:5" x14ac:dyDescent="0.25">
      <c r="E3986" s="58"/>
    </row>
    <row r="3987" spans="5:5" x14ac:dyDescent="0.25">
      <c r="E3987" s="58"/>
    </row>
    <row r="3988" spans="5:5" x14ac:dyDescent="0.25">
      <c r="E3988" s="58"/>
    </row>
    <row r="3989" spans="5:5" x14ac:dyDescent="0.25">
      <c r="E3989" s="58"/>
    </row>
    <row r="3990" spans="5:5" x14ac:dyDescent="0.25">
      <c r="E3990" s="58"/>
    </row>
    <row r="3991" spans="5:5" x14ac:dyDescent="0.25">
      <c r="E3991" s="58"/>
    </row>
    <row r="3992" spans="5:5" x14ac:dyDescent="0.25">
      <c r="E3992" s="58"/>
    </row>
    <row r="3993" spans="5:5" x14ac:dyDescent="0.25">
      <c r="E3993" s="58"/>
    </row>
    <row r="3994" spans="5:5" x14ac:dyDescent="0.25">
      <c r="E3994" s="58"/>
    </row>
    <row r="3995" spans="5:5" x14ac:dyDescent="0.25">
      <c r="E3995" s="58"/>
    </row>
    <row r="3996" spans="5:5" x14ac:dyDescent="0.25">
      <c r="E3996" s="58"/>
    </row>
    <row r="3997" spans="5:5" x14ac:dyDescent="0.25">
      <c r="E3997" s="58"/>
    </row>
    <row r="3998" spans="5:5" x14ac:dyDescent="0.25">
      <c r="E3998" s="58"/>
    </row>
    <row r="3999" spans="5:5" x14ac:dyDescent="0.25">
      <c r="E3999" s="58"/>
    </row>
    <row r="4000" spans="5:5" x14ac:dyDescent="0.25">
      <c r="E4000" s="58"/>
    </row>
    <row r="4001" spans="5:5" x14ac:dyDescent="0.25">
      <c r="E4001" s="58"/>
    </row>
    <row r="4002" spans="5:5" x14ac:dyDescent="0.25">
      <c r="E4002" s="58"/>
    </row>
    <row r="4003" spans="5:5" x14ac:dyDescent="0.25">
      <c r="E4003" s="58"/>
    </row>
    <row r="4004" spans="5:5" x14ac:dyDescent="0.25">
      <c r="E4004" s="58"/>
    </row>
    <row r="4005" spans="5:5" x14ac:dyDescent="0.25">
      <c r="E4005" s="58"/>
    </row>
    <row r="4006" spans="5:5" x14ac:dyDescent="0.25">
      <c r="E4006" s="58"/>
    </row>
    <row r="4007" spans="5:5" x14ac:dyDescent="0.25">
      <c r="E4007" s="58"/>
    </row>
    <row r="4008" spans="5:5" x14ac:dyDescent="0.25">
      <c r="E4008" s="58"/>
    </row>
    <row r="4009" spans="5:5" x14ac:dyDescent="0.25">
      <c r="E4009" s="58"/>
    </row>
    <row r="4010" spans="5:5" x14ac:dyDescent="0.25">
      <c r="E4010" s="58"/>
    </row>
    <row r="4011" spans="5:5" x14ac:dyDescent="0.25">
      <c r="E4011" s="58"/>
    </row>
    <row r="4012" spans="5:5" x14ac:dyDescent="0.25">
      <c r="E4012" s="58"/>
    </row>
    <row r="4013" spans="5:5" x14ac:dyDescent="0.25">
      <c r="E4013" s="58"/>
    </row>
    <row r="4014" spans="5:5" x14ac:dyDescent="0.25">
      <c r="E4014" s="58"/>
    </row>
    <row r="4015" spans="5:5" x14ac:dyDescent="0.25">
      <c r="E4015" s="58"/>
    </row>
    <row r="4016" spans="5:5" x14ac:dyDescent="0.25">
      <c r="E4016" s="58"/>
    </row>
    <row r="4017" spans="5:5" x14ac:dyDescent="0.25">
      <c r="E4017" s="58"/>
    </row>
    <row r="4018" spans="5:5" x14ac:dyDescent="0.25">
      <c r="E4018" s="58"/>
    </row>
    <row r="4019" spans="5:5" x14ac:dyDescent="0.25">
      <c r="E4019" s="58"/>
    </row>
    <row r="4020" spans="5:5" x14ac:dyDescent="0.25">
      <c r="E4020" s="58"/>
    </row>
    <row r="4021" spans="5:5" x14ac:dyDescent="0.25">
      <c r="E4021" s="58"/>
    </row>
    <row r="4022" spans="5:5" x14ac:dyDescent="0.25">
      <c r="E4022" s="58"/>
    </row>
    <row r="4023" spans="5:5" x14ac:dyDescent="0.25">
      <c r="E4023" s="58"/>
    </row>
    <row r="4024" spans="5:5" x14ac:dyDescent="0.25">
      <c r="E4024" s="58"/>
    </row>
    <row r="4025" spans="5:5" x14ac:dyDescent="0.25">
      <c r="E4025" s="58"/>
    </row>
    <row r="4026" spans="5:5" x14ac:dyDescent="0.25">
      <c r="E4026" s="58"/>
    </row>
    <row r="4027" spans="5:5" x14ac:dyDescent="0.25">
      <c r="E4027" s="58"/>
    </row>
    <row r="4028" spans="5:5" x14ac:dyDescent="0.25">
      <c r="E4028" s="58"/>
    </row>
    <row r="4029" spans="5:5" x14ac:dyDescent="0.25">
      <c r="E4029" s="58"/>
    </row>
    <row r="4030" spans="5:5" x14ac:dyDescent="0.25">
      <c r="E4030" s="58"/>
    </row>
    <row r="4031" spans="5:5" x14ac:dyDescent="0.25">
      <c r="E4031" s="58"/>
    </row>
    <row r="4032" spans="5:5" x14ac:dyDescent="0.25">
      <c r="E4032" s="58"/>
    </row>
    <row r="4033" spans="5:5" x14ac:dyDescent="0.25">
      <c r="E4033" s="58"/>
    </row>
    <row r="4034" spans="5:5" x14ac:dyDescent="0.25">
      <c r="E4034" s="58"/>
    </row>
    <row r="4035" spans="5:5" x14ac:dyDescent="0.25">
      <c r="E4035" s="58"/>
    </row>
    <row r="4036" spans="5:5" x14ac:dyDescent="0.25">
      <c r="E4036" s="58"/>
    </row>
    <row r="4037" spans="5:5" x14ac:dyDescent="0.25">
      <c r="E4037" s="58"/>
    </row>
    <row r="4038" spans="5:5" x14ac:dyDescent="0.25">
      <c r="E4038" s="58"/>
    </row>
    <row r="4039" spans="5:5" x14ac:dyDescent="0.25">
      <c r="E4039" s="58"/>
    </row>
    <row r="4040" spans="5:5" x14ac:dyDescent="0.25">
      <c r="E4040" s="58"/>
    </row>
    <row r="4041" spans="5:5" x14ac:dyDescent="0.25">
      <c r="E4041" s="58"/>
    </row>
    <row r="4042" spans="5:5" x14ac:dyDescent="0.25">
      <c r="E4042" s="58"/>
    </row>
    <row r="4043" spans="5:5" x14ac:dyDescent="0.25">
      <c r="E4043" s="58"/>
    </row>
    <row r="4044" spans="5:5" x14ac:dyDescent="0.25">
      <c r="E4044" s="58"/>
    </row>
    <row r="4045" spans="5:5" x14ac:dyDescent="0.25">
      <c r="E4045" s="58"/>
    </row>
    <row r="4046" spans="5:5" x14ac:dyDescent="0.25">
      <c r="E4046" s="58"/>
    </row>
    <row r="4047" spans="5:5" x14ac:dyDescent="0.25">
      <c r="E4047" s="58"/>
    </row>
    <row r="4048" spans="5:5" x14ac:dyDescent="0.25">
      <c r="E4048" s="58"/>
    </row>
    <row r="4049" spans="5:5" x14ac:dyDescent="0.25">
      <c r="E4049" s="58"/>
    </row>
    <row r="4050" spans="5:5" x14ac:dyDescent="0.25">
      <c r="E4050" s="58"/>
    </row>
    <row r="4051" spans="5:5" x14ac:dyDescent="0.25">
      <c r="E4051" s="58"/>
    </row>
    <row r="4052" spans="5:5" x14ac:dyDescent="0.25">
      <c r="E4052" s="58"/>
    </row>
    <row r="4053" spans="5:5" x14ac:dyDescent="0.25">
      <c r="E4053" s="58"/>
    </row>
    <row r="4054" spans="5:5" x14ac:dyDescent="0.25">
      <c r="E4054" s="58"/>
    </row>
    <row r="4055" spans="5:5" x14ac:dyDescent="0.25">
      <c r="E4055" s="58"/>
    </row>
    <row r="4056" spans="5:5" x14ac:dyDescent="0.25">
      <c r="E4056" s="58"/>
    </row>
    <row r="4057" spans="5:5" x14ac:dyDescent="0.25">
      <c r="E4057" s="58"/>
    </row>
    <row r="4058" spans="5:5" x14ac:dyDescent="0.25">
      <c r="E4058" s="58"/>
    </row>
    <row r="4059" spans="5:5" x14ac:dyDescent="0.25">
      <c r="E4059" s="58"/>
    </row>
    <row r="4060" spans="5:5" x14ac:dyDescent="0.25">
      <c r="E4060" s="58"/>
    </row>
    <row r="4061" spans="5:5" x14ac:dyDescent="0.25">
      <c r="E4061" s="58"/>
    </row>
    <row r="4062" spans="5:5" x14ac:dyDescent="0.25">
      <c r="E4062" s="58"/>
    </row>
    <row r="4063" spans="5:5" x14ac:dyDescent="0.25">
      <c r="E4063" s="58"/>
    </row>
    <row r="4064" spans="5:5" x14ac:dyDescent="0.25">
      <c r="E4064" s="58"/>
    </row>
    <row r="4065" spans="5:5" x14ac:dyDescent="0.25">
      <c r="E4065" s="58"/>
    </row>
    <row r="4066" spans="5:5" x14ac:dyDescent="0.25">
      <c r="E4066" s="58"/>
    </row>
    <row r="4067" spans="5:5" x14ac:dyDescent="0.25">
      <c r="E4067" s="58"/>
    </row>
    <row r="4068" spans="5:5" x14ac:dyDescent="0.25">
      <c r="E4068" s="58"/>
    </row>
    <row r="4069" spans="5:5" x14ac:dyDescent="0.25">
      <c r="E4069" s="58"/>
    </row>
    <row r="4070" spans="5:5" x14ac:dyDescent="0.25">
      <c r="E4070" s="58"/>
    </row>
    <row r="4071" spans="5:5" x14ac:dyDescent="0.25">
      <c r="E4071" s="58"/>
    </row>
    <row r="4072" spans="5:5" x14ac:dyDescent="0.25">
      <c r="E4072" s="58"/>
    </row>
    <row r="4073" spans="5:5" x14ac:dyDescent="0.25">
      <c r="E4073" s="58"/>
    </row>
    <row r="4074" spans="5:5" x14ac:dyDescent="0.25">
      <c r="E4074" s="58"/>
    </row>
    <row r="4075" spans="5:5" x14ac:dyDescent="0.25">
      <c r="E4075" s="58"/>
    </row>
    <row r="4076" spans="5:5" x14ac:dyDescent="0.25">
      <c r="E4076" s="58"/>
    </row>
    <row r="4077" spans="5:5" x14ac:dyDescent="0.25">
      <c r="E4077" s="58"/>
    </row>
    <row r="4078" spans="5:5" x14ac:dyDescent="0.25">
      <c r="E4078" s="58"/>
    </row>
    <row r="4079" spans="5:5" x14ac:dyDescent="0.25">
      <c r="E4079" s="58"/>
    </row>
    <row r="4080" spans="5:5" x14ac:dyDescent="0.25">
      <c r="E4080" s="58"/>
    </row>
    <row r="4081" spans="5:5" x14ac:dyDescent="0.25">
      <c r="E4081" s="58"/>
    </row>
    <row r="4082" spans="5:5" x14ac:dyDescent="0.25">
      <c r="E4082" s="58"/>
    </row>
    <row r="4083" spans="5:5" x14ac:dyDescent="0.25">
      <c r="E4083" s="58"/>
    </row>
    <row r="4084" spans="5:5" x14ac:dyDescent="0.25">
      <c r="E4084" s="58"/>
    </row>
    <row r="4085" spans="5:5" x14ac:dyDescent="0.25">
      <c r="E4085" s="58"/>
    </row>
    <row r="4086" spans="5:5" x14ac:dyDescent="0.25">
      <c r="E4086" s="58"/>
    </row>
    <row r="4087" spans="5:5" x14ac:dyDescent="0.25">
      <c r="E4087" s="58"/>
    </row>
    <row r="4088" spans="5:5" x14ac:dyDescent="0.25">
      <c r="E4088" s="58"/>
    </row>
    <row r="4089" spans="5:5" x14ac:dyDescent="0.25">
      <c r="E4089" s="58"/>
    </row>
    <row r="4090" spans="5:5" x14ac:dyDescent="0.25">
      <c r="E4090" s="58"/>
    </row>
    <row r="4091" spans="5:5" x14ac:dyDescent="0.25">
      <c r="E4091" s="58"/>
    </row>
    <row r="4092" spans="5:5" x14ac:dyDescent="0.25">
      <c r="E4092" s="58"/>
    </row>
    <row r="4093" spans="5:5" x14ac:dyDescent="0.25">
      <c r="E4093" s="58"/>
    </row>
    <row r="4094" spans="5:5" x14ac:dyDescent="0.25">
      <c r="E4094" s="58"/>
    </row>
    <row r="4095" spans="5:5" x14ac:dyDescent="0.25">
      <c r="E4095" s="58"/>
    </row>
    <row r="4096" spans="5:5" x14ac:dyDescent="0.25">
      <c r="E4096" s="58"/>
    </row>
    <row r="4097" spans="5:5" x14ac:dyDescent="0.25">
      <c r="E4097" s="58"/>
    </row>
    <row r="4098" spans="5:5" x14ac:dyDescent="0.25">
      <c r="E4098" s="58"/>
    </row>
    <row r="4099" spans="5:5" x14ac:dyDescent="0.25">
      <c r="E4099" s="58"/>
    </row>
    <row r="4100" spans="5:5" x14ac:dyDescent="0.25">
      <c r="E4100" s="58"/>
    </row>
    <row r="4101" spans="5:5" x14ac:dyDescent="0.25">
      <c r="E4101" s="58"/>
    </row>
    <row r="4102" spans="5:5" x14ac:dyDescent="0.25">
      <c r="E4102" s="58"/>
    </row>
    <row r="4103" spans="5:5" x14ac:dyDescent="0.25">
      <c r="E4103" s="58"/>
    </row>
    <row r="4104" spans="5:5" x14ac:dyDescent="0.25">
      <c r="E4104" s="58"/>
    </row>
    <row r="4105" spans="5:5" x14ac:dyDescent="0.25">
      <c r="E4105" s="58"/>
    </row>
    <row r="4106" spans="5:5" x14ac:dyDescent="0.25">
      <c r="E4106" s="58"/>
    </row>
    <row r="4107" spans="5:5" x14ac:dyDescent="0.25">
      <c r="E4107" s="58"/>
    </row>
    <row r="4108" spans="5:5" x14ac:dyDescent="0.25">
      <c r="E4108" s="58"/>
    </row>
    <row r="4109" spans="5:5" x14ac:dyDescent="0.25">
      <c r="E4109" s="58"/>
    </row>
    <row r="4110" spans="5:5" x14ac:dyDescent="0.25">
      <c r="E4110" s="58"/>
    </row>
    <row r="4111" spans="5:5" x14ac:dyDescent="0.25">
      <c r="E4111" s="58"/>
    </row>
    <row r="4112" spans="5:5" x14ac:dyDescent="0.25">
      <c r="E4112" s="58"/>
    </row>
    <row r="4113" spans="5:5" x14ac:dyDescent="0.25">
      <c r="E4113" s="58"/>
    </row>
    <row r="4114" spans="5:5" x14ac:dyDescent="0.25">
      <c r="E4114" s="58"/>
    </row>
    <row r="4115" spans="5:5" x14ac:dyDescent="0.25">
      <c r="E4115" s="58"/>
    </row>
    <row r="4116" spans="5:5" x14ac:dyDescent="0.25">
      <c r="E4116" s="58"/>
    </row>
    <row r="4117" spans="5:5" x14ac:dyDescent="0.25">
      <c r="E4117" s="58"/>
    </row>
    <row r="4118" spans="5:5" x14ac:dyDescent="0.25">
      <c r="E4118" s="58"/>
    </row>
    <row r="4119" spans="5:5" x14ac:dyDescent="0.25">
      <c r="E4119" s="58"/>
    </row>
    <row r="4120" spans="5:5" x14ac:dyDescent="0.25">
      <c r="E4120" s="58"/>
    </row>
    <row r="4121" spans="5:5" x14ac:dyDescent="0.25">
      <c r="E4121" s="58"/>
    </row>
    <row r="4122" spans="5:5" x14ac:dyDescent="0.25">
      <c r="E4122" s="58"/>
    </row>
    <row r="4123" spans="5:5" x14ac:dyDescent="0.25">
      <c r="E4123" s="58"/>
    </row>
    <row r="4124" spans="5:5" x14ac:dyDescent="0.25">
      <c r="E4124" s="58"/>
    </row>
    <row r="4125" spans="5:5" x14ac:dyDescent="0.25">
      <c r="E4125" s="58"/>
    </row>
    <row r="4126" spans="5:5" x14ac:dyDescent="0.25">
      <c r="E4126" s="58"/>
    </row>
    <row r="4127" spans="5:5" x14ac:dyDescent="0.25">
      <c r="E4127" s="58"/>
    </row>
    <row r="4128" spans="5:5" x14ac:dyDescent="0.25">
      <c r="E4128" s="58"/>
    </row>
    <row r="4129" spans="5:5" x14ac:dyDescent="0.25">
      <c r="E4129" s="58"/>
    </row>
    <row r="4130" spans="5:5" x14ac:dyDescent="0.25">
      <c r="E4130" s="58"/>
    </row>
    <row r="4131" spans="5:5" x14ac:dyDescent="0.25">
      <c r="E4131" s="58"/>
    </row>
    <row r="4132" spans="5:5" x14ac:dyDescent="0.25">
      <c r="E4132" s="58"/>
    </row>
    <row r="4133" spans="5:5" x14ac:dyDescent="0.25">
      <c r="E4133" s="58"/>
    </row>
    <row r="4134" spans="5:5" x14ac:dyDescent="0.25">
      <c r="E4134" s="58"/>
    </row>
    <row r="4135" spans="5:5" x14ac:dyDescent="0.25">
      <c r="E4135" s="58"/>
    </row>
    <row r="4136" spans="5:5" x14ac:dyDescent="0.25">
      <c r="E4136" s="58"/>
    </row>
    <row r="4137" spans="5:5" x14ac:dyDescent="0.25">
      <c r="E4137" s="58"/>
    </row>
    <row r="4138" spans="5:5" x14ac:dyDescent="0.25">
      <c r="E4138" s="58"/>
    </row>
    <row r="4139" spans="5:5" x14ac:dyDescent="0.25">
      <c r="E4139" s="58"/>
    </row>
    <row r="4140" spans="5:5" x14ac:dyDescent="0.25">
      <c r="E4140" s="58"/>
    </row>
    <row r="4141" spans="5:5" x14ac:dyDescent="0.25">
      <c r="E4141" s="58"/>
    </row>
    <row r="4142" spans="5:5" x14ac:dyDescent="0.25">
      <c r="E4142" s="58"/>
    </row>
    <row r="4143" spans="5:5" x14ac:dyDescent="0.25">
      <c r="E4143" s="58"/>
    </row>
    <row r="4144" spans="5:5" x14ac:dyDescent="0.25">
      <c r="E4144" s="58"/>
    </row>
    <row r="4145" spans="5:5" x14ac:dyDescent="0.25">
      <c r="E4145" s="58"/>
    </row>
    <row r="4146" spans="5:5" x14ac:dyDescent="0.25">
      <c r="E4146" s="58"/>
    </row>
    <row r="4147" spans="5:5" x14ac:dyDescent="0.25">
      <c r="E4147" s="58"/>
    </row>
    <row r="4148" spans="5:5" x14ac:dyDescent="0.25">
      <c r="E4148" s="58"/>
    </row>
    <row r="4149" spans="5:5" x14ac:dyDescent="0.25">
      <c r="E4149" s="58"/>
    </row>
    <row r="4150" spans="5:5" x14ac:dyDescent="0.25">
      <c r="E4150" s="58"/>
    </row>
    <row r="4151" spans="5:5" x14ac:dyDescent="0.25">
      <c r="E4151" s="58"/>
    </row>
    <row r="4152" spans="5:5" x14ac:dyDescent="0.25">
      <c r="E4152" s="58"/>
    </row>
    <row r="4153" spans="5:5" x14ac:dyDescent="0.25">
      <c r="E4153" s="58"/>
    </row>
    <row r="4154" spans="5:5" x14ac:dyDescent="0.25">
      <c r="E4154" s="58"/>
    </row>
    <row r="4155" spans="5:5" x14ac:dyDescent="0.25">
      <c r="E4155" s="58"/>
    </row>
    <row r="4156" spans="5:5" x14ac:dyDescent="0.25">
      <c r="E4156" s="58"/>
    </row>
    <row r="4157" spans="5:5" x14ac:dyDescent="0.25">
      <c r="E4157" s="58"/>
    </row>
    <row r="4158" spans="5:5" x14ac:dyDescent="0.25">
      <c r="E4158" s="58"/>
    </row>
    <row r="4159" spans="5:5" x14ac:dyDescent="0.25">
      <c r="E4159" s="58"/>
    </row>
    <row r="4160" spans="5:5" x14ac:dyDescent="0.25">
      <c r="E4160" s="58"/>
    </row>
    <row r="4161" spans="5:5" x14ac:dyDescent="0.25">
      <c r="E4161" s="58"/>
    </row>
    <row r="4162" spans="5:5" x14ac:dyDescent="0.25">
      <c r="E4162" s="58"/>
    </row>
    <row r="4163" spans="5:5" x14ac:dyDescent="0.25">
      <c r="E4163" s="58"/>
    </row>
    <row r="4164" spans="5:5" x14ac:dyDescent="0.25">
      <c r="E4164" s="58"/>
    </row>
    <row r="4165" spans="5:5" x14ac:dyDescent="0.25">
      <c r="E4165" s="58"/>
    </row>
    <row r="4166" spans="5:5" x14ac:dyDescent="0.25">
      <c r="E4166" s="58"/>
    </row>
    <row r="4167" spans="5:5" x14ac:dyDescent="0.25">
      <c r="E4167" s="58"/>
    </row>
    <row r="4168" spans="5:5" x14ac:dyDescent="0.25">
      <c r="E4168" s="58"/>
    </row>
    <row r="4169" spans="5:5" x14ac:dyDescent="0.25">
      <c r="E4169" s="58"/>
    </row>
    <row r="4170" spans="5:5" x14ac:dyDescent="0.25">
      <c r="E4170" s="58"/>
    </row>
    <row r="4171" spans="5:5" x14ac:dyDescent="0.25">
      <c r="E4171" s="58"/>
    </row>
    <row r="4172" spans="5:5" x14ac:dyDescent="0.25">
      <c r="E4172" s="58"/>
    </row>
    <row r="4173" spans="5:5" x14ac:dyDescent="0.25">
      <c r="E4173" s="58"/>
    </row>
    <row r="4174" spans="5:5" x14ac:dyDescent="0.25">
      <c r="E4174" s="58"/>
    </row>
    <row r="4175" spans="5:5" x14ac:dyDescent="0.25">
      <c r="E4175" s="58"/>
    </row>
    <row r="4176" spans="5:5" x14ac:dyDescent="0.25">
      <c r="E4176" s="58"/>
    </row>
    <row r="4177" spans="5:5" x14ac:dyDescent="0.25">
      <c r="E4177" s="58"/>
    </row>
    <row r="4178" spans="5:5" x14ac:dyDescent="0.25">
      <c r="E4178" s="58"/>
    </row>
    <row r="4179" spans="5:5" x14ac:dyDescent="0.25">
      <c r="E4179" s="58"/>
    </row>
    <row r="4180" spans="5:5" x14ac:dyDescent="0.25">
      <c r="E4180" s="58"/>
    </row>
    <row r="4181" spans="5:5" x14ac:dyDescent="0.25">
      <c r="E4181" s="58"/>
    </row>
    <row r="4182" spans="5:5" x14ac:dyDescent="0.25">
      <c r="E4182" s="58"/>
    </row>
    <row r="4183" spans="5:5" x14ac:dyDescent="0.25">
      <c r="E4183" s="58"/>
    </row>
    <row r="4184" spans="5:5" x14ac:dyDescent="0.25">
      <c r="E4184" s="58"/>
    </row>
    <row r="4185" spans="5:5" x14ac:dyDescent="0.25">
      <c r="E4185" s="58"/>
    </row>
    <row r="4186" spans="5:5" x14ac:dyDescent="0.25">
      <c r="E4186" s="58"/>
    </row>
    <row r="4187" spans="5:5" x14ac:dyDescent="0.25">
      <c r="E4187" s="58"/>
    </row>
    <row r="4188" spans="5:5" x14ac:dyDescent="0.25">
      <c r="E4188" s="58"/>
    </row>
    <row r="4189" spans="5:5" x14ac:dyDescent="0.25">
      <c r="E4189" s="58"/>
    </row>
    <row r="4190" spans="5:5" x14ac:dyDescent="0.25">
      <c r="E4190" s="58"/>
    </row>
    <row r="4191" spans="5:5" x14ac:dyDescent="0.25">
      <c r="E4191" s="58"/>
    </row>
    <row r="4192" spans="5:5" x14ac:dyDescent="0.25">
      <c r="E4192" s="58"/>
    </row>
    <row r="4193" spans="5:5" x14ac:dyDescent="0.25">
      <c r="E4193" s="58"/>
    </row>
    <row r="4194" spans="5:5" x14ac:dyDescent="0.25">
      <c r="E4194" s="58"/>
    </row>
    <row r="4195" spans="5:5" x14ac:dyDescent="0.25">
      <c r="E4195" s="58"/>
    </row>
    <row r="4196" spans="5:5" x14ac:dyDescent="0.25">
      <c r="E4196" s="58"/>
    </row>
    <row r="4197" spans="5:5" x14ac:dyDescent="0.25">
      <c r="E4197" s="58"/>
    </row>
    <row r="4198" spans="5:5" x14ac:dyDescent="0.25">
      <c r="E4198" s="58"/>
    </row>
    <row r="4199" spans="5:5" x14ac:dyDescent="0.25">
      <c r="E4199" s="58"/>
    </row>
    <row r="4200" spans="5:5" x14ac:dyDescent="0.25">
      <c r="E4200" s="58"/>
    </row>
    <row r="4201" spans="5:5" x14ac:dyDescent="0.25">
      <c r="E4201" s="58"/>
    </row>
    <row r="4202" spans="5:5" x14ac:dyDescent="0.25">
      <c r="E4202" s="58"/>
    </row>
    <row r="4203" spans="5:5" x14ac:dyDescent="0.25">
      <c r="E4203" s="58"/>
    </row>
    <row r="4204" spans="5:5" x14ac:dyDescent="0.25">
      <c r="E4204" s="58"/>
    </row>
    <row r="4205" spans="5:5" x14ac:dyDescent="0.25">
      <c r="E4205" s="58"/>
    </row>
    <row r="4206" spans="5:5" x14ac:dyDescent="0.25">
      <c r="E4206" s="58"/>
    </row>
    <row r="4207" spans="5:5" x14ac:dyDescent="0.25">
      <c r="E4207" s="58"/>
    </row>
    <row r="4208" spans="5:5" x14ac:dyDescent="0.25">
      <c r="E4208" s="58"/>
    </row>
    <row r="4209" spans="5:5" x14ac:dyDescent="0.25">
      <c r="E4209" s="58"/>
    </row>
    <row r="4210" spans="5:5" x14ac:dyDescent="0.25">
      <c r="E4210" s="58"/>
    </row>
    <row r="4211" spans="5:5" x14ac:dyDescent="0.25">
      <c r="E4211" s="58"/>
    </row>
    <row r="4212" spans="5:5" x14ac:dyDescent="0.25">
      <c r="E4212" s="58"/>
    </row>
    <row r="4213" spans="5:5" x14ac:dyDescent="0.25">
      <c r="E4213" s="58"/>
    </row>
    <row r="4214" spans="5:5" x14ac:dyDescent="0.25">
      <c r="E4214" s="58"/>
    </row>
    <row r="4215" spans="5:5" x14ac:dyDescent="0.25">
      <c r="E4215" s="58"/>
    </row>
    <row r="4216" spans="5:5" x14ac:dyDescent="0.25">
      <c r="E4216" s="58"/>
    </row>
    <row r="4217" spans="5:5" x14ac:dyDescent="0.25">
      <c r="E4217" s="58"/>
    </row>
    <row r="4218" spans="5:5" x14ac:dyDescent="0.25">
      <c r="E4218" s="58"/>
    </row>
    <row r="4219" spans="5:5" x14ac:dyDescent="0.25">
      <c r="E4219" s="58"/>
    </row>
    <row r="4220" spans="5:5" x14ac:dyDescent="0.25">
      <c r="E4220" s="58"/>
    </row>
    <row r="4221" spans="5:5" x14ac:dyDescent="0.25">
      <c r="E4221" s="58"/>
    </row>
    <row r="4222" spans="5:5" x14ac:dyDescent="0.25">
      <c r="E4222" s="58"/>
    </row>
    <row r="4223" spans="5:5" x14ac:dyDescent="0.25">
      <c r="E4223" s="58"/>
    </row>
    <row r="4224" spans="5:5" x14ac:dyDescent="0.25">
      <c r="E4224" s="58"/>
    </row>
    <row r="4225" spans="5:5" x14ac:dyDescent="0.25">
      <c r="E4225" s="58"/>
    </row>
    <row r="4226" spans="5:5" x14ac:dyDescent="0.25">
      <c r="E4226" s="58"/>
    </row>
    <row r="4227" spans="5:5" x14ac:dyDescent="0.25">
      <c r="E4227" s="58"/>
    </row>
    <row r="4228" spans="5:5" x14ac:dyDescent="0.25">
      <c r="E4228" s="58"/>
    </row>
    <row r="4229" spans="5:5" x14ac:dyDescent="0.25">
      <c r="E4229" s="58"/>
    </row>
    <row r="4230" spans="5:5" x14ac:dyDescent="0.25">
      <c r="E4230" s="58"/>
    </row>
    <row r="4231" spans="5:5" x14ac:dyDescent="0.25">
      <c r="E4231" s="58"/>
    </row>
    <row r="4232" spans="5:5" x14ac:dyDescent="0.25">
      <c r="E4232" s="58"/>
    </row>
    <row r="4233" spans="5:5" x14ac:dyDescent="0.25">
      <c r="E4233" s="58"/>
    </row>
    <row r="4234" spans="5:5" x14ac:dyDescent="0.25">
      <c r="E4234" s="58"/>
    </row>
    <row r="4235" spans="5:5" x14ac:dyDescent="0.25">
      <c r="E4235" s="58"/>
    </row>
    <row r="4236" spans="5:5" x14ac:dyDescent="0.25">
      <c r="E4236" s="58"/>
    </row>
    <row r="4237" spans="5:5" x14ac:dyDescent="0.25">
      <c r="E4237" s="58"/>
    </row>
    <row r="4238" spans="5:5" x14ac:dyDescent="0.25">
      <c r="E4238" s="58"/>
    </row>
    <row r="4239" spans="5:5" x14ac:dyDescent="0.25">
      <c r="E4239" s="58"/>
    </row>
    <row r="4240" spans="5:5" x14ac:dyDescent="0.25">
      <c r="E4240" s="58"/>
    </row>
    <row r="4241" spans="5:5" x14ac:dyDescent="0.25">
      <c r="E4241" s="58"/>
    </row>
    <row r="4242" spans="5:5" x14ac:dyDescent="0.25">
      <c r="E4242" s="58"/>
    </row>
    <row r="4243" spans="5:5" x14ac:dyDescent="0.25">
      <c r="E4243" s="58"/>
    </row>
    <row r="4244" spans="5:5" x14ac:dyDescent="0.25">
      <c r="E4244" s="58"/>
    </row>
    <row r="4245" spans="5:5" x14ac:dyDescent="0.25">
      <c r="E4245" s="58"/>
    </row>
    <row r="4246" spans="5:5" x14ac:dyDescent="0.25">
      <c r="E4246" s="58"/>
    </row>
    <row r="4247" spans="5:5" x14ac:dyDescent="0.25">
      <c r="E4247" s="58"/>
    </row>
    <row r="4248" spans="5:5" x14ac:dyDescent="0.25">
      <c r="E4248" s="58"/>
    </row>
    <row r="4249" spans="5:5" x14ac:dyDescent="0.25">
      <c r="E4249" s="58"/>
    </row>
    <row r="4250" spans="5:5" x14ac:dyDescent="0.25">
      <c r="E4250" s="58"/>
    </row>
    <row r="4251" spans="5:5" x14ac:dyDescent="0.25">
      <c r="E4251" s="58"/>
    </row>
    <row r="4252" spans="5:5" x14ac:dyDescent="0.25">
      <c r="E4252" s="58"/>
    </row>
    <row r="4253" spans="5:5" x14ac:dyDescent="0.25">
      <c r="E4253" s="58"/>
    </row>
    <row r="4254" spans="5:5" x14ac:dyDescent="0.25">
      <c r="E4254" s="58"/>
    </row>
    <row r="4255" spans="5:5" x14ac:dyDescent="0.25">
      <c r="E4255" s="58"/>
    </row>
    <row r="4256" spans="5:5" x14ac:dyDescent="0.25">
      <c r="E4256" s="58"/>
    </row>
    <row r="4257" spans="5:5" x14ac:dyDescent="0.25">
      <c r="E4257" s="58"/>
    </row>
    <row r="4258" spans="5:5" x14ac:dyDescent="0.25">
      <c r="E4258" s="58"/>
    </row>
    <row r="4259" spans="5:5" x14ac:dyDescent="0.25">
      <c r="E4259" s="58"/>
    </row>
    <row r="4260" spans="5:5" x14ac:dyDescent="0.25">
      <c r="E4260" s="58"/>
    </row>
    <row r="4261" spans="5:5" x14ac:dyDescent="0.25">
      <c r="E4261" s="58"/>
    </row>
    <row r="4262" spans="5:5" x14ac:dyDescent="0.25">
      <c r="E4262" s="58"/>
    </row>
    <row r="4263" spans="5:5" x14ac:dyDescent="0.25">
      <c r="E4263" s="58"/>
    </row>
    <row r="4264" spans="5:5" x14ac:dyDescent="0.25">
      <c r="E4264" s="58"/>
    </row>
    <row r="4265" spans="5:5" x14ac:dyDescent="0.25">
      <c r="E4265" s="58"/>
    </row>
    <row r="4266" spans="5:5" x14ac:dyDescent="0.25">
      <c r="E4266" s="58"/>
    </row>
    <row r="4267" spans="5:5" x14ac:dyDescent="0.25">
      <c r="E4267" s="58"/>
    </row>
    <row r="4268" spans="5:5" x14ac:dyDescent="0.25">
      <c r="E4268" s="58"/>
    </row>
    <row r="4269" spans="5:5" x14ac:dyDescent="0.25">
      <c r="E4269" s="58"/>
    </row>
    <row r="4270" spans="5:5" x14ac:dyDescent="0.25">
      <c r="E4270" s="58"/>
    </row>
    <row r="4271" spans="5:5" x14ac:dyDescent="0.25">
      <c r="E4271" s="58"/>
    </row>
    <row r="4272" spans="5:5" x14ac:dyDescent="0.25">
      <c r="E4272" s="58"/>
    </row>
    <row r="4273" spans="5:5" x14ac:dyDescent="0.25">
      <c r="E4273" s="58"/>
    </row>
    <row r="4274" spans="5:5" x14ac:dyDescent="0.25">
      <c r="E4274" s="58"/>
    </row>
    <row r="4275" spans="5:5" x14ac:dyDescent="0.25">
      <c r="E4275" s="58"/>
    </row>
    <row r="4276" spans="5:5" x14ac:dyDescent="0.25">
      <c r="E4276" s="58"/>
    </row>
    <row r="4277" spans="5:5" x14ac:dyDescent="0.25">
      <c r="E4277" s="58"/>
    </row>
    <row r="4278" spans="5:5" x14ac:dyDescent="0.25">
      <c r="E4278" s="58"/>
    </row>
    <row r="4279" spans="5:5" x14ac:dyDescent="0.25">
      <c r="E4279" s="58"/>
    </row>
    <row r="4280" spans="5:5" x14ac:dyDescent="0.25">
      <c r="E4280" s="58"/>
    </row>
    <row r="4281" spans="5:5" x14ac:dyDescent="0.25">
      <c r="E4281" s="58"/>
    </row>
    <row r="4282" spans="5:5" x14ac:dyDescent="0.25">
      <c r="E4282" s="58"/>
    </row>
    <row r="4283" spans="5:5" x14ac:dyDescent="0.25">
      <c r="E4283" s="58"/>
    </row>
    <row r="4284" spans="5:5" x14ac:dyDescent="0.25">
      <c r="E4284" s="58"/>
    </row>
    <row r="4285" spans="5:5" x14ac:dyDescent="0.25">
      <c r="E4285" s="58"/>
    </row>
    <row r="4286" spans="5:5" x14ac:dyDescent="0.25">
      <c r="E4286" s="58"/>
    </row>
    <row r="4287" spans="5:5" x14ac:dyDescent="0.25">
      <c r="E4287" s="58"/>
    </row>
    <row r="4288" spans="5:5" x14ac:dyDescent="0.25">
      <c r="E4288" s="58"/>
    </row>
    <row r="4289" spans="5:5" x14ac:dyDescent="0.25">
      <c r="E4289" s="58"/>
    </row>
    <row r="4290" spans="5:5" x14ac:dyDescent="0.25">
      <c r="E4290" s="58"/>
    </row>
    <row r="4291" spans="5:5" x14ac:dyDescent="0.25">
      <c r="E4291" s="58"/>
    </row>
    <row r="4292" spans="5:5" x14ac:dyDescent="0.25">
      <c r="E4292" s="58"/>
    </row>
    <row r="4293" spans="5:5" x14ac:dyDescent="0.25">
      <c r="E4293" s="58"/>
    </row>
    <row r="4294" spans="5:5" x14ac:dyDescent="0.25">
      <c r="E4294" s="58"/>
    </row>
    <row r="4295" spans="5:5" x14ac:dyDescent="0.25">
      <c r="E4295" s="58"/>
    </row>
    <row r="4296" spans="5:5" x14ac:dyDescent="0.25">
      <c r="E4296" s="58"/>
    </row>
    <row r="4297" spans="5:5" x14ac:dyDescent="0.25">
      <c r="E4297" s="58"/>
    </row>
    <row r="4298" spans="5:5" x14ac:dyDescent="0.25">
      <c r="E4298" s="58"/>
    </row>
    <row r="4299" spans="5:5" x14ac:dyDescent="0.25">
      <c r="E4299" s="58"/>
    </row>
    <row r="4300" spans="5:5" x14ac:dyDescent="0.25">
      <c r="E4300" s="58"/>
    </row>
    <row r="4301" spans="5:5" x14ac:dyDescent="0.25">
      <c r="E4301" s="58"/>
    </row>
    <row r="4302" spans="5:5" x14ac:dyDescent="0.25">
      <c r="E4302" s="58"/>
    </row>
    <row r="4303" spans="5:5" x14ac:dyDescent="0.25">
      <c r="E4303" s="58"/>
    </row>
    <row r="4304" spans="5:5" x14ac:dyDescent="0.25">
      <c r="E4304" s="58"/>
    </row>
    <row r="4305" spans="5:5" x14ac:dyDescent="0.25">
      <c r="E4305" s="58"/>
    </row>
    <row r="4306" spans="5:5" x14ac:dyDescent="0.25">
      <c r="E4306" s="58"/>
    </row>
    <row r="4307" spans="5:5" x14ac:dyDescent="0.25">
      <c r="E4307" s="58"/>
    </row>
    <row r="4308" spans="5:5" x14ac:dyDescent="0.25">
      <c r="E4308" s="58"/>
    </row>
    <row r="4309" spans="5:5" x14ac:dyDescent="0.25">
      <c r="E4309" s="58"/>
    </row>
    <row r="4310" spans="5:5" x14ac:dyDescent="0.25">
      <c r="E4310" s="58"/>
    </row>
    <row r="4311" spans="5:5" x14ac:dyDescent="0.25">
      <c r="E4311" s="58"/>
    </row>
    <row r="4312" spans="5:5" x14ac:dyDescent="0.25">
      <c r="E4312" s="58"/>
    </row>
    <row r="4313" spans="5:5" x14ac:dyDescent="0.25">
      <c r="E4313" s="58"/>
    </row>
    <row r="4314" spans="5:5" x14ac:dyDescent="0.25">
      <c r="E4314" s="58"/>
    </row>
    <row r="4315" spans="5:5" x14ac:dyDescent="0.25">
      <c r="E4315" s="58"/>
    </row>
    <row r="4316" spans="5:5" x14ac:dyDescent="0.25">
      <c r="E4316" s="58"/>
    </row>
    <row r="4317" spans="5:5" x14ac:dyDescent="0.25">
      <c r="E4317" s="58"/>
    </row>
    <row r="4318" spans="5:5" x14ac:dyDescent="0.25">
      <c r="E4318" s="58"/>
    </row>
    <row r="4319" spans="5:5" x14ac:dyDescent="0.25">
      <c r="E4319" s="58"/>
    </row>
    <row r="4320" spans="5:5" x14ac:dyDescent="0.25">
      <c r="E4320" s="58"/>
    </row>
    <row r="4321" spans="5:5" x14ac:dyDescent="0.25">
      <c r="E4321" s="58"/>
    </row>
    <row r="4322" spans="5:5" x14ac:dyDescent="0.25">
      <c r="E4322" s="58"/>
    </row>
    <row r="4323" spans="5:5" x14ac:dyDescent="0.25">
      <c r="E4323" s="58"/>
    </row>
    <row r="4324" spans="5:5" x14ac:dyDescent="0.25">
      <c r="E4324" s="58"/>
    </row>
    <row r="4325" spans="5:5" x14ac:dyDescent="0.25">
      <c r="E4325" s="58"/>
    </row>
    <row r="4326" spans="5:5" x14ac:dyDescent="0.25">
      <c r="E4326" s="58"/>
    </row>
    <row r="4327" spans="5:5" x14ac:dyDescent="0.25">
      <c r="E4327" s="58"/>
    </row>
    <row r="4328" spans="5:5" x14ac:dyDescent="0.25">
      <c r="E4328" s="58"/>
    </row>
    <row r="4329" spans="5:5" x14ac:dyDescent="0.25">
      <c r="E4329" s="58"/>
    </row>
    <row r="4330" spans="5:5" x14ac:dyDescent="0.25">
      <c r="E4330" s="58"/>
    </row>
    <row r="4331" spans="5:5" x14ac:dyDescent="0.25">
      <c r="E4331" s="58"/>
    </row>
    <row r="4332" spans="5:5" x14ac:dyDescent="0.25">
      <c r="E4332" s="58"/>
    </row>
    <row r="4333" spans="5:5" x14ac:dyDescent="0.25">
      <c r="E4333" s="58"/>
    </row>
    <row r="4334" spans="5:5" x14ac:dyDescent="0.25">
      <c r="E4334" s="58"/>
    </row>
    <row r="4335" spans="5:5" x14ac:dyDescent="0.25">
      <c r="E4335" s="58"/>
    </row>
    <row r="4336" spans="5:5" x14ac:dyDescent="0.25">
      <c r="E4336" s="58"/>
    </row>
    <row r="4337" spans="5:5" x14ac:dyDescent="0.25">
      <c r="E4337" s="58"/>
    </row>
    <row r="4338" spans="5:5" x14ac:dyDescent="0.25">
      <c r="E4338" s="58"/>
    </row>
    <row r="4339" spans="5:5" x14ac:dyDescent="0.25">
      <c r="E4339" s="58"/>
    </row>
    <row r="4340" spans="5:5" x14ac:dyDescent="0.25">
      <c r="E4340" s="58"/>
    </row>
    <row r="4341" spans="5:5" x14ac:dyDescent="0.25">
      <c r="E4341" s="58"/>
    </row>
    <row r="4342" spans="5:5" x14ac:dyDescent="0.25">
      <c r="E4342" s="58"/>
    </row>
    <row r="4343" spans="5:5" x14ac:dyDescent="0.25">
      <c r="E4343" s="58"/>
    </row>
    <row r="4344" spans="5:5" x14ac:dyDescent="0.25">
      <c r="E4344" s="58"/>
    </row>
    <row r="4345" spans="5:5" x14ac:dyDescent="0.25">
      <c r="E4345" s="58"/>
    </row>
    <row r="4346" spans="5:5" x14ac:dyDescent="0.25">
      <c r="E4346" s="58"/>
    </row>
    <row r="4347" spans="5:5" x14ac:dyDescent="0.25">
      <c r="E4347" s="58"/>
    </row>
    <row r="4348" spans="5:5" x14ac:dyDescent="0.25">
      <c r="E4348" s="58"/>
    </row>
    <row r="4349" spans="5:5" x14ac:dyDescent="0.25">
      <c r="E4349" s="58"/>
    </row>
    <row r="4350" spans="5:5" x14ac:dyDescent="0.25">
      <c r="E4350" s="58"/>
    </row>
    <row r="4351" spans="5:5" x14ac:dyDescent="0.25">
      <c r="E4351" s="58"/>
    </row>
    <row r="4352" spans="5:5" x14ac:dyDescent="0.25">
      <c r="E4352" s="58"/>
    </row>
    <row r="4353" spans="5:5" x14ac:dyDescent="0.25">
      <c r="E4353" s="58"/>
    </row>
    <row r="4354" spans="5:5" x14ac:dyDescent="0.25">
      <c r="E4354" s="58"/>
    </row>
    <row r="4355" spans="5:5" x14ac:dyDescent="0.25">
      <c r="E4355" s="58"/>
    </row>
    <row r="4356" spans="5:5" x14ac:dyDescent="0.25">
      <c r="E4356" s="58"/>
    </row>
    <row r="4357" spans="5:5" x14ac:dyDescent="0.25">
      <c r="E4357" s="58"/>
    </row>
    <row r="4358" spans="5:5" x14ac:dyDescent="0.25">
      <c r="E4358" s="58"/>
    </row>
    <row r="4359" spans="5:5" x14ac:dyDescent="0.25">
      <c r="E4359" s="58"/>
    </row>
    <row r="4360" spans="5:5" x14ac:dyDescent="0.25">
      <c r="E4360" s="58"/>
    </row>
    <row r="4361" spans="5:5" x14ac:dyDescent="0.25">
      <c r="E4361" s="58"/>
    </row>
    <row r="4362" spans="5:5" x14ac:dyDescent="0.25">
      <c r="E4362" s="58"/>
    </row>
    <row r="4363" spans="5:5" x14ac:dyDescent="0.25">
      <c r="E4363" s="58"/>
    </row>
    <row r="4364" spans="5:5" x14ac:dyDescent="0.25">
      <c r="E4364" s="58"/>
    </row>
    <row r="4365" spans="5:5" x14ac:dyDescent="0.25">
      <c r="E4365" s="58"/>
    </row>
    <row r="4366" spans="5:5" x14ac:dyDescent="0.25">
      <c r="E4366" s="58"/>
    </row>
    <row r="4367" spans="5:5" x14ac:dyDescent="0.25">
      <c r="E4367" s="58"/>
    </row>
    <row r="4368" spans="5:5" x14ac:dyDescent="0.25">
      <c r="E4368" s="58"/>
    </row>
    <row r="4369" spans="5:5" x14ac:dyDescent="0.25">
      <c r="E4369" s="58"/>
    </row>
    <row r="4370" spans="5:5" x14ac:dyDescent="0.25">
      <c r="E4370" s="58"/>
    </row>
    <row r="4371" spans="5:5" x14ac:dyDescent="0.25">
      <c r="E4371" s="58"/>
    </row>
    <row r="4372" spans="5:5" x14ac:dyDescent="0.25">
      <c r="E4372" s="58"/>
    </row>
    <row r="4373" spans="5:5" x14ac:dyDescent="0.25">
      <c r="E4373" s="58"/>
    </row>
    <row r="4374" spans="5:5" x14ac:dyDescent="0.25">
      <c r="E4374" s="58"/>
    </row>
    <row r="4375" spans="5:5" x14ac:dyDescent="0.25">
      <c r="E4375" s="58"/>
    </row>
    <row r="4376" spans="5:5" x14ac:dyDescent="0.25">
      <c r="E4376" s="58"/>
    </row>
    <row r="4377" spans="5:5" x14ac:dyDescent="0.25">
      <c r="E4377" s="58"/>
    </row>
    <row r="4378" spans="5:5" x14ac:dyDescent="0.25">
      <c r="E4378" s="58"/>
    </row>
    <row r="4379" spans="5:5" x14ac:dyDescent="0.25">
      <c r="E4379" s="58"/>
    </row>
    <row r="4380" spans="5:5" x14ac:dyDescent="0.25">
      <c r="E4380" s="58"/>
    </row>
    <row r="4381" spans="5:5" x14ac:dyDescent="0.25">
      <c r="E4381" s="58"/>
    </row>
    <row r="4382" spans="5:5" x14ac:dyDescent="0.25">
      <c r="E4382" s="58"/>
    </row>
    <row r="4383" spans="5:5" x14ac:dyDescent="0.25">
      <c r="E4383" s="58"/>
    </row>
    <row r="4384" spans="5:5" x14ac:dyDescent="0.25">
      <c r="E4384" s="58"/>
    </row>
    <row r="4385" spans="5:5" x14ac:dyDescent="0.25">
      <c r="E4385" s="58"/>
    </row>
    <row r="4386" spans="5:5" x14ac:dyDescent="0.25">
      <c r="E4386" s="58"/>
    </row>
    <row r="4387" spans="5:5" x14ac:dyDescent="0.25">
      <c r="E4387" s="58"/>
    </row>
    <row r="4388" spans="5:5" x14ac:dyDescent="0.25">
      <c r="E4388" s="58"/>
    </row>
    <row r="4389" spans="5:5" x14ac:dyDescent="0.25">
      <c r="E4389" s="58"/>
    </row>
    <row r="4390" spans="5:5" x14ac:dyDescent="0.25">
      <c r="E4390" s="58"/>
    </row>
    <row r="4391" spans="5:5" x14ac:dyDescent="0.25">
      <c r="E4391" s="58"/>
    </row>
    <row r="4392" spans="5:5" x14ac:dyDescent="0.25">
      <c r="E4392" s="58"/>
    </row>
    <row r="4393" spans="5:5" x14ac:dyDescent="0.25">
      <c r="E4393" s="58"/>
    </row>
    <row r="4394" spans="5:5" x14ac:dyDescent="0.25">
      <c r="E4394" s="58"/>
    </row>
    <row r="4395" spans="5:5" x14ac:dyDescent="0.25">
      <c r="E4395" s="58"/>
    </row>
    <row r="4396" spans="5:5" x14ac:dyDescent="0.25">
      <c r="E4396" s="58"/>
    </row>
    <row r="4397" spans="5:5" x14ac:dyDescent="0.25">
      <c r="E4397" s="58"/>
    </row>
    <row r="4398" spans="5:5" x14ac:dyDescent="0.25">
      <c r="E4398" s="58"/>
    </row>
    <row r="4399" spans="5:5" x14ac:dyDescent="0.25">
      <c r="E4399" s="58"/>
    </row>
    <row r="4400" spans="5:5" x14ac:dyDescent="0.25">
      <c r="E4400" s="58"/>
    </row>
    <row r="4401" spans="5:5" x14ac:dyDescent="0.25">
      <c r="E4401" s="58"/>
    </row>
    <row r="4402" spans="5:5" x14ac:dyDescent="0.25">
      <c r="E4402" s="58"/>
    </row>
    <row r="4403" spans="5:5" x14ac:dyDescent="0.25">
      <c r="E4403" s="58"/>
    </row>
    <row r="4404" spans="5:5" x14ac:dyDescent="0.25">
      <c r="E4404" s="58"/>
    </row>
    <row r="4405" spans="5:5" x14ac:dyDescent="0.25">
      <c r="E4405" s="58"/>
    </row>
    <row r="4406" spans="5:5" x14ac:dyDescent="0.25">
      <c r="E4406" s="58"/>
    </row>
    <row r="4407" spans="5:5" x14ac:dyDescent="0.25">
      <c r="E4407" s="58"/>
    </row>
    <row r="4408" spans="5:5" x14ac:dyDescent="0.25">
      <c r="E4408" s="58"/>
    </row>
    <row r="4409" spans="5:5" x14ac:dyDescent="0.25">
      <c r="E4409" s="58"/>
    </row>
    <row r="4410" spans="5:5" x14ac:dyDescent="0.25">
      <c r="E4410" s="58"/>
    </row>
    <row r="4411" spans="5:5" x14ac:dyDescent="0.25">
      <c r="E4411" s="58"/>
    </row>
    <row r="4412" spans="5:5" x14ac:dyDescent="0.25">
      <c r="E4412" s="58"/>
    </row>
    <row r="4413" spans="5:5" x14ac:dyDescent="0.25">
      <c r="E4413" s="58"/>
    </row>
    <row r="4414" spans="5:5" x14ac:dyDescent="0.25">
      <c r="E4414" s="58"/>
    </row>
    <row r="4415" spans="5:5" x14ac:dyDescent="0.25">
      <c r="E4415" s="58"/>
    </row>
    <row r="4416" spans="5:5" x14ac:dyDescent="0.25">
      <c r="E4416" s="58"/>
    </row>
    <row r="4417" spans="5:5" x14ac:dyDescent="0.25">
      <c r="E4417" s="58"/>
    </row>
    <row r="4418" spans="5:5" x14ac:dyDescent="0.25">
      <c r="E4418" s="58"/>
    </row>
    <row r="4419" spans="5:5" x14ac:dyDescent="0.25">
      <c r="E4419" s="58"/>
    </row>
    <row r="4420" spans="5:5" x14ac:dyDescent="0.25">
      <c r="E4420" s="58"/>
    </row>
    <row r="4421" spans="5:5" x14ac:dyDescent="0.25">
      <c r="E4421" s="58"/>
    </row>
    <row r="4422" spans="5:5" x14ac:dyDescent="0.25">
      <c r="E4422" s="58"/>
    </row>
    <row r="4423" spans="5:5" x14ac:dyDescent="0.25">
      <c r="E4423" s="58"/>
    </row>
    <row r="4424" spans="5:5" x14ac:dyDescent="0.25">
      <c r="E4424" s="58"/>
    </row>
    <row r="4425" spans="5:5" x14ac:dyDescent="0.25">
      <c r="E4425" s="58"/>
    </row>
    <row r="4426" spans="5:5" x14ac:dyDescent="0.25">
      <c r="E4426" s="58"/>
    </row>
    <row r="4427" spans="5:5" x14ac:dyDescent="0.25">
      <c r="E4427" s="58"/>
    </row>
    <row r="4428" spans="5:5" x14ac:dyDescent="0.25">
      <c r="E4428" s="58"/>
    </row>
    <row r="4429" spans="5:5" x14ac:dyDescent="0.25">
      <c r="E4429" s="58"/>
    </row>
    <row r="4430" spans="5:5" x14ac:dyDescent="0.25">
      <c r="E4430" s="58"/>
    </row>
    <row r="4431" spans="5:5" x14ac:dyDescent="0.25">
      <c r="E4431" s="58"/>
    </row>
    <row r="4432" spans="5:5" x14ac:dyDescent="0.25">
      <c r="E4432" s="58"/>
    </row>
    <row r="4433" spans="5:5" x14ac:dyDescent="0.25">
      <c r="E4433" s="58"/>
    </row>
    <row r="4434" spans="5:5" x14ac:dyDescent="0.25">
      <c r="E4434" s="58"/>
    </row>
    <row r="4435" spans="5:5" x14ac:dyDescent="0.25">
      <c r="E4435" s="58"/>
    </row>
    <row r="4436" spans="5:5" x14ac:dyDescent="0.25">
      <c r="E4436" s="58"/>
    </row>
    <row r="4437" spans="5:5" x14ac:dyDescent="0.25">
      <c r="E4437" s="58"/>
    </row>
    <row r="4438" spans="5:5" x14ac:dyDescent="0.25">
      <c r="E4438" s="58"/>
    </row>
    <row r="4439" spans="5:5" x14ac:dyDescent="0.25">
      <c r="E4439" s="58"/>
    </row>
    <row r="4440" spans="5:5" x14ac:dyDescent="0.25">
      <c r="E4440" s="58"/>
    </row>
    <row r="4441" spans="5:5" x14ac:dyDescent="0.25">
      <c r="E4441" s="58"/>
    </row>
    <row r="4442" spans="5:5" x14ac:dyDescent="0.25">
      <c r="E4442" s="58"/>
    </row>
    <row r="4443" spans="5:5" x14ac:dyDescent="0.25">
      <c r="E4443" s="58"/>
    </row>
    <row r="4444" spans="5:5" x14ac:dyDescent="0.25">
      <c r="E4444" s="58"/>
    </row>
    <row r="4445" spans="5:5" x14ac:dyDescent="0.25">
      <c r="E4445" s="58"/>
    </row>
    <row r="4446" spans="5:5" x14ac:dyDescent="0.25">
      <c r="E4446" s="58"/>
    </row>
    <row r="4447" spans="5:5" x14ac:dyDescent="0.25">
      <c r="E4447" s="58"/>
    </row>
    <row r="4448" spans="5:5" x14ac:dyDescent="0.25">
      <c r="E4448" s="58"/>
    </row>
    <row r="4449" spans="5:5" x14ac:dyDescent="0.25">
      <c r="E4449" s="58"/>
    </row>
    <row r="4450" spans="5:5" x14ac:dyDescent="0.25">
      <c r="E4450" s="58"/>
    </row>
    <row r="4451" spans="5:5" x14ac:dyDescent="0.25">
      <c r="E4451" s="58"/>
    </row>
    <row r="4452" spans="5:5" x14ac:dyDescent="0.25">
      <c r="E4452" s="58"/>
    </row>
    <row r="4453" spans="5:5" x14ac:dyDescent="0.25">
      <c r="E4453" s="58"/>
    </row>
    <row r="4454" spans="5:5" x14ac:dyDescent="0.25">
      <c r="E4454" s="58"/>
    </row>
    <row r="4455" spans="5:5" x14ac:dyDescent="0.25">
      <c r="E4455" s="58"/>
    </row>
    <row r="4456" spans="5:5" x14ac:dyDescent="0.25">
      <c r="E4456" s="58"/>
    </row>
    <row r="4457" spans="5:5" x14ac:dyDescent="0.25">
      <c r="E4457" s="58"/>
    </row>
    <row r="4458" spans="5:5" x14ac:dyDescent="0.25">
      <c r="E4458" s="58"/>
    </row>
    <row r="4459" spans="5:5" x14ac:dyDescent="0.25">
      <c r="E4459" s="58"/>
    </row>
    <row r="4460" spans="5:5" x14ac:dyDescent="0.25">
      <c r="E4460" s="58"/>
    </row>
    <row r="4461" spans="5:5" x14ac:dyDescent="0.25">
      <c r="E4461" s="58"/>
    </row>
    <row r="4462" spans="5:5" x14ac:dyDescent="0.25">
      <c r="E4462" s="58"/>
    </row>
    <row r="4463" spans="5:5" x14ac:dyDescent="0.25">
      <c r="E4463" s="58"/>
    </row>
    <row r="4464" spans="5:5" x14ac:dyDescent="0.25">
      <c r="E4464" s="58"/>
    </row>
    <row r="4465" spans="5:5" x14ac:dyDescent="0.25">
      <c r="E4465" s="58"/>
    </row>
    <row r="4466" spans="5:5" x14ac:dyDescent="0.25">
      <c r="E4466" s="58"/>
    </row>
    <row r="4467" spans="5:5" x14ac:dyDescent="0.25">
      <c r="E4467" s="58"/>
    </row>
    <row r="4468" spans="5:5" x14ac:dyDescent="0.25">
      <c r="E4468" s="58"/>
    </row>
    <row r="4469" spans="5:5" x14ac:dyDescent="0.25">
      <c r="E4469" s="58"/>
    </row>
    <row r="4470" spans="5:5" x14ac:dyDescent="0.25">
      <c r="E4470" s="58"/>
    </row>
    <row r="4471" spans="5:5" x14ac:dyDescent="0.25">
      <c r="E4471" s="58"/>
    </row>
    <row r="4472" spans="5:5" x14ac:dyDescent="0.25">
      <c r="E4472" s="58"/>
    </row>
    <row r="4473" spans="5:5" x14ac:dyDescent="0.25">
      <c r="E4473" s="58"/>
    </row>
    <row r="4474" spans="5:5" x14ac:dyDescent="0.25">
      <c r="E4474" s="58"/>
    </row>
    <row r="4475" spans="5:5" x14ac:dyDescent="0.25">
      <c r="E4475" s="58"/>
    </row>
    <row r="4476" spans="5:5" x14ac:dyDescent="0.25">
      <c r="E4476" s="58"/>
    </row>
    <row r="4477" spans="5:5" x14ac:dyDescent="0.25">
      <c r="E4477" s="58"/>
    </row>
    <row r="4478" spans="5:5" x14ac:dyDescent="0.25">
      <c r="E4478" s="58"/>
    </row>
    <row r="4479" spans="5:5" x14ac:dyDescent="0.25">
      <c r="E4479" s="58"/>
    </row>
    <row r="4480" spans="5:5" x14ac:dyDescent="0.25">
      <c r="E4480" s="58"/>
    </row>
    <row r="4481" spans="5:5" x14ac:dyDescent="0.25">
      <c r="E4481" s="58"/>
    </row>
    <row r="4482" spans="5:5" x14ac:dyDescent="0.25">
      <c r="E4482" s="58"/>
    </row>
    <row r="4483" spans="5:5" x14ac:dyDescent="0.25">
      <c r="E4483" s="58"/>
    </row>
    <row r="4484" spans="5:5" x14ac:dyDescent="0.25">
      <c r="E4484" s="58"/>
    </row>
    <row r="4485" spans="5:5" x14ac:dyDescent="0.25">
      <c r="E4485" s="58"/>
    </row>
    <row r="4486" spans="5:5" x14ac:dyDescent="0.25">
      <c r="E4486" s="58"/>
    </row>
    <row r="4487" spans="5:5" x14ac:dyDescent="0.25">
      <c r="E4487" s="58"/>
    </row>
    <row r="4488" spans="5:5" x14ac:dyDescent="0.25">
      <c r="E4488" s="58"/>
    </row>
    <row r="4489" spans="5:5" x14ac:dyDescent="0.25">
      <c r="E4489" s="58"/>
    </row>
    <row r="4490" spans="5:5" x14ac:dyDescent="0.25">
      <c r="E4490" s="58"/>
    </row>
    <row r="4491" spans="5:5" x14ac:dyDescent="0.25">
      <c r="E4491" s="58"/>
    </row>
    <row r="4492" spans="5:5" x14ac:dyDescent="0.25">
      <c r="E4492" s="58"/>
    </row>
    <row r="4493" spans="5:5" x14ac:dyDescent="0.25">
      <c r="E4493" s="58"/>
    </row>
    <row r="4494" spans="5:5" x14ac:dyDescent="0.25">
      <c r="E4494" s="58"/>
    </row>
    <row r="4495" spans="5:5" x14ac:dyDescent="0.25">
      <c r="E4495" s="58"/>
    </row>
    <row r="4496" spans="5:5" x14ac:dyDescent="0.25">
      <c r="E4496" s="58"/>
    </row>
    <row r="4497" spans="5:5" x14ac:dyDescent="0.25">
      <c r="E4497" s="58"/>
    </row>
    <row r="4498" spans="5:5" x14ac:dyDescent="0.25">
      <c r="E4498" s="58"/>
    </row>
    <row r="4499" spans="5:5" x14ac:dyDescent="0.25">
      <c r="E4499" s="58"/>
    </row>
    <row r="4500" spans="5:5" x14ac:dyDescent="0.25">
      <c r="E4500" s="58"/>
    </row>
    <row r="4501" spans="5:5" x14ac:dyDescent="0.25">
      <c r="E4501" s="58"/>
    </row>
    <row r="4502" spans="5:5" x14ac:dyDescent="0.25">
      <c r="E4502" s="58"/>
    </row>
    <row r="4503" spans="5:5" x14ac:dyDescent="0.25">
      <c r="E4503" s="58"/>
    </row>
    <row r="4504" spans="5:5" x14ac:dyDescent="0.25">
      <c r="E4504" s="58"/>
    </row>
    <row r="4505" spans="5:5" x14ac:dyDescent="0.25">
      <c r="E4505" s="58"/>
    </row>
    <row r="4506" spans="5:5" x14ac:dyDescent="0.25">
      <c r="E4506" s="58"/>
    </row>
    <row r="4507" spans="5:5" x14ac:dyDescent="0.25">
      <c r="E4507" s="58"/>
    </row>
    <row r="4508" spans="5:5" x14ac:dyDescent="0.25">
      <c r="E4508" s="58"/>
    </row>
    <row r="4509" spans="5:5" x14ac:dyDescent="0.25">
      <c r="E4509" s="58"/>
    </row>
    <row r="4510" spans="5:5" x14ac:dyDescent="0.25">
      <c r="E4510" s="58"/>
    </row>
    <row r="4511" spans="5:5" x14ac:dyDescent="0.25">
      <c r="E4511" s="58"/>
    </row>
    <row r="4512" spans="5:5" x14ac:dyDescent="0.25">
      <c r="E4512" s="58"/>
    </row>
    <row r="4513" spans="5:5" x14ac:dyDescent="0.25">
      <c r="E4513" s="58"/>
    </row>
    <row r="4514" spans="5:5" x14ac:dyDescent="0.25">
      <c r="E4514" s="58"/>
    </row>
    <row r="4515" spans="5:5" x14ac:dyDescent="0.25">
      <c r="E4515" s="58"/>
    </row>
    <row r="4516" spans="5:5" x14ac:dyDescent="0.25">
      <c r="E4516" s="58"/>
    </row>
    <row r="4517" spans="5:5" x14ac:dyDescent="0.25">
      <c r="E4517" s="58"/>
    </row>
    <row r="4518" spans="5:5" x14ac:dyDescent="0.25">
      <c r="E4518" s="58"/>
    </row>
    <row r="4519" spans="5:5" x14ac:dyDescent="0.25">
      <c r="E4519" s="58"/>
    </row>
    <row r="4520" spans="5:5" x14ac:dyDescent="0.25">
      <c r="E4520" s="58"/>
    </row>
    <row r="4521" spans="5:5" x14ac:dyDescent="0.25">
      <c r="E4521" s="58"/>
    </row>
    <row r="4522" spans="5:5" x14ac:dyDescent="0.25">
      <c r="E4522" s="58"/>
    </row>
    <row r="4523" spans="5:5" x14ac:dyDescent="0.25">
      <c r="E4523" s="58"/>
    </row>
    <row r="4524" spans="5:5" x14ac:dyDescent="0.25">
      <c r="E4524" s="58"/>
    </row>
    <row r="4525" spans="5:5" x14ac:dyDescent="0.25">
      <c r="E4525" s="58"/>
    </row>
    <row r="4526" spans="5:5" x14ac:dyDescent="0.25">
      <c r="E4526" s="58"/>
    </row>
    <row r="4527" spans="5:5" x14ac:dyDescent="0.25">
      <c r="E4527" s="58"/>
    </row>
    <row r="4528" spans="5:5" x14ac:dyDescent="0.25">
      <c r="E4528" s="58"/>
    </row>
    <row r="4529" spans="5:5" x14ac:dyDescent="0.25">
      <c r="E4529" s="58"/>
    </row>
    <row r="4530" spans="5:5" x14ac:dyDescent="0.25">
      <c r="E4530" s="58"/>
    </row>
    <row r="4531" spans="5:5" x14ac:dyDescent="0.25">
      <c r="E4531" s="58"/>
    </row>
    <row r="4532" spans="5:5" x14ac:dyDescent="0.25">
      <c r="E4532" s="58"/>
    </row>
    <row r="4533" spans="5:5" x14ac:dyDescent="0.25">
      <c r="E4533" s="58"/>
    </row>
    <row r="4534" spans="5:5" x14ac:dyDescent="0.25">
      <c r="E4534" s="58"/>
    </row>
    <row r="4535" spans="5:5" x14ac:dyDescent="0.25">
      <c r="E4535" s="58"/>
    </row>
    <row r="4536" spans="5:5" x14ac:dyDescent="0.25">
      <c r="E4536" s="58"/>
    </row>
    <row r="4537" spans="5:5" x14ac:dyDescent="0.25">
      <c r="E4537" s="58"/>
    </row>
    <row r="4538" spans="5:5" x14ac:dyDescent="0.25">
      <c r="E4538" s="58"/>
    </row>
    <row r="4539" spans="5:5" x14ac:dyDescent="0.25">
      <c r="E4539" s="58"/>
    </row>
    <row r="4540" spans="5:5" x14ac:dyDescent="0.25">
      <c r="E4540" s="58"/>
    </row>
    <row r="4541" spans="5:5" x14ac:dyDescent="0.25">
      <c r="E4541" s="58"/>
    </row>
    <row r="4542" spans="5:5" x14ac:dyDescent="0.25">
      <c r="E4542" s="58"/>
    </row>
    <row r="4543" spans="5:5" x14ac:dyDescent="0.25">
      <c r="E4543" s="58"/>
    </row>
    <row r="4544" spans="5:5" x14ac:dyDescent="0.25">
      <c r="E4544" s="58"/>
    </row>
    <row r="4545" spans="5:5" x14ac:dyDescent="0.25">
      <c r="E4545" s="58"/>
    </row>
    <row r="4546" spans="5:5" x14ac:dyDescent="0.25">
      <c r="E4546" s="58"/>
    </row>
    <row r="4547" spans="5:5" x14ac:dyDescent="0.25">
      <c r="E4547" s="58"/>
    </row>
    <row r="4548" spans="5:5" x14ac:dyDescent="0.25">
      <c r="E4548" s="58"/>
    </row>
    <row r="4549" spans="5:5" x14ac:dyDescent="0.25">
      <c r="E4549" s="58"/>
    </row>
    <row r="4550" spans="5:5" x14ac:dyDescent="0.25">
      <c r="E4550" s="58"/>
    </row>
    <row r="4551" spans="5:5" x14ac:dyDescent="0.25">
      <c r="E4551" s="58"/>
    </row>
    <row r="4552" spans="5:5" x14ac:dyDescent="0.25">
      <c r="E4552" s="58"/>
    </row>
    <row r="4553" spans="5:5" x14ac:dyDescent="0.25">
      <c r="E4553" s="58"/>
    </row>
    <row r="4554" spans="5:5" x14ac:dyDescent="0.25">
      <c r="E4554" s="58"/>
    </row>
    <row r="4555" spans="5:5" x14ac:dyDescent="0.25">
      <c r="E4555" s="58"/>
    </row>
    <row r="4556" spans="5:5" x14ac:dyDescent="0.25">
      <c r="E4556" s="58"/>
    </row>
    <row r="4557" spans="5:5" x14ac:dyDescent="0.25">
      <c r="E4557" s="58"/>
    </row>
    <row r="4558" spans="5:5" x14ac:dyDescent="0.25">
      <c r="E4558" s="58"/>
    </row>
    <row r="4559" spans="5:5" x14ac:dyDescent="0.25">
      <c r="E4559" s="58"/>
    </row>
    <row r="4560" spans="5:5" x14ac:dyDescent="0.25">
      <c r="E4560" s="58"/>
    </row>
    <row r="4561" spans="5:5" x14ac:dyDescent="0.25">
      <c r="E4561" s="58"/>
    </row>
    <row r="4562" spans="5:5" x14ac:dyDescent="0.25">
      <c r="E4562" s="58"/>
    </row>
    <row r="4563" spans="5:5" x14ac:dyDescent="0.25">
      <c r="E4563" s="58"/>
    </row>
    <row r="4564" spans="5:5" x14ac:dyDescent="0.25">
      <c r="E4564" s="58"/>
    </row>
    <row r="4565" spans="5:5" x14ac:dyDescent="0.25">
      <c r="E4565" s="58"/>
    </row>
    <row r="4566" spans="5:5" x14ac:dyDescent="0.25">
      <c r="E4566" s="58"/>
    </row>
    <row r="4567" spans="5:5" x14ac:dyDescent="0.25">
      <c r="E4567" s="58"/>
    </row>
    <row r="4568" spans="5:5" x14ac:dyDescent="0.25">
      <c r="E4568" s="58"/>
    </row>
    <row r="4569" spans="5:5" x14ac:dyDescent="0.25">
      <c r="E4569" s="58"/>
    </row>
    <row r="4570" spans="5:5" x14ac:dyDescent="0.25">
      <c r="E4570" s="58"/>
    </row>
    <row r="4571" spans="5:5" x14ac:dyDescent="0.25">
      <c r="E4571" s="58"/>
    </row>
    <row r="4572" spans="5:5" x14ac:dyDescent="0.25">
      <c r="E4572" s="58"/>
    </row>
    <row r="4573" spans="5:5" x14ac:dyDescent="0.25">
      <c r="E4573" s="58"/>
    </row>
    <row r="4574" spans="5:5" x14ac:dyDescent="0.25">
      <c r="E4574" s="58"/>
    </row>
    <row r="4575" spans="5:5" x14ac:dyDescent="0.25">
      <c r="E4575" s="58"/>
    </row>
    <row r="4576" spans="5:5" x14ac:dyDescent="0.25">
      <c r="E4576" s="58"/>
    </row>
    <row r="4577" spans="5:5" x14ac:dyDescent="0.25">
      <c r="E4577" s="58"/>
    </row>
    <row r="4578" spans="5:5" x14ac:dyDescent="0.25">
      <c r="E4578" s="58"/>
    </row>
    <row r="4579" spans="5:5" x14ac:dyDescent="0.25">
      <c r="E4579" s="58"/>
    </row>
    <row r="4580" spans="5:5" x14ac:dyDescent="0.25">
      <c r="E4580" s="58"/>
    </row>
    <row r="4581" spans="5:5" x14ac:dyDescent="0.25">
      <c r="E4581" s="58"/>
    </row>
    <row r="4582" spans="5:5" x14ac:dyDescent="0.25">
      <c r="E4582" s="58"/>
    </row>
    <row r="4583" spans="5:5" x14ac:dyDescent="0.25">
      <c r="E4583" s="58"/>
    </row>
    <row r="4584" spans="5:5" x14ac:dyDescent="0.25">
      <c r="E4584" s="58"/>
    </row>
    <row r="4585" spans="5:5" x14ac:dyDescent="0.25">
      <c r="E4585" s="58"/>
    </row>
    <row r="4586" spans="5:5" x14ac:dyDescent="0.25">
      <c r="E4586" s="58"/>
    </row>
    <row r="4587" spans="5:5" x14ac:dyDescent="0.25">
      <c r="E4587" s="58"/>
    </row>
    <row r="4588" spans="5:5" x14ac:dyDescent="0.25">
      <c r="E4588" s="58"/>
    </row>
    <row r="4589" spans="5:5" x14ac:dyDescent="0.25">
      <c r="E4589" s="58"/>
    </row>
    <row r="4590" spans="5:5" x14ac:dyDescent="0.25">
      <c r="E4590" s="58"/>
    </row>
    <row r="4591" spans="5:5" x14ac:dyDescent="0.25">
      <c r="E4591" s="58"/>
    </row>
    <row r="4592" spans="5:5" x14ac:dyDescent="0.25">
      <c r="E4592" s="58"/>
    </row>
    <row r="4593" spans="5:5" x14ac:dyDescent="0.25">
      <c r="E4593" s="58"/>
    </row>
    <row r="4594" spans="5:5" x14ac:dyDescent="0.25">
      <c r="E4594" s="58"/>
    </row>
    <row r="4595" spans="5:5" x14ac:dyDescent="0.25">
      <c r="E4595" s="58"/>
    </row>
    <row r="4596" spans="5:5" x14ac:dyDescent="0.25">
      <c r="E4596" s="58"/>
    </row>
    <row r="4597" spans="5:5" x14ac:dyDescent="0.25">
      <c r="E4597" s="58"/>
    </row>
    <row r="4598" spans="5:5" x14ac:dyDescent="0.25">
      <c r="E4598" s="58"/>
    </row>
    <row r="4599" spans="5:5" x14ac:dyDescent="0.25">
      <c r="E4599" s="58"/>
    </row>
    <row r="4600" spans="5:5" x14ac:dyDescent="0.25">
      <c r="E4600" s="58"/>
    </row>
    <row r="4601" spans="5:5" x14ac:dyDescent="0.25">
      <c r="E4601" s="58"/>
    </row>
    <row r="4602" spans="5:5" x14ac:dyDescent="0.25">
      <c r="E4602" s="58"/>
    </row>
    <row r="4603" spans="5:5" x14ac:dyDescent="0.25">
      <c r="E4603" s="58"/>
    </row>
    <row r="4604" spans="5:5" x14ac:dyDescent="0.25">
      <c r="E4604" s="58"/>
    </row>
    <row r="4605" spans="5:5" x14ac:dyDescent="0.25">
      <c r="E4605" s="58"/>
    </row>
    <row r="4606" spans="5:5" x14ac:dyDescent="0.25">
      <c r="E4606" s="58"/>
    </row>
    <row r="4607" spans="5:5" x14ac:dyDescent="0.25">
      <c r="E4607" s="58"/>
    </row>
    <row r="4608" spans="5:5" x14ac:dyDescent="0.25">
      <c r="E4608" s="58"/>
    </row>
    <row r="4609" spans="5:5" x14ac:dyDescent="0.25">
      <c r="E4609" s="58"/>
    </row>
    <row r="4610" spans="5:5" x14ac:dyDescent="0.25">
      <c r="E4610" s="58"/>
    </row>
    <row r="4611" spans="5:5" x14ac:dyDescent="0.25">
      <c r="E4611" s="58"/>
    </row>
    <row r="4612" spans="5:5" x14ac:dyDescent="0.25">
      <c r="E4612" s="58"/>
    </row>
    <row r="4613" spans="5:5" x14ac:dyDescent="0.25">
      <c r="E4613" s="58"/>
    </row>
    <row r="4614" spans="5:5" x14ac:dyDescent="0.25">
      <c r="E4614" s="58"/>
    </row>
    <row r="4615" spans="5:5" x14ac:dyDescent="0.25">
      <c r="E4615" s="58"/>
    </row>
    <row r="4616" spans="5:5" x14ac:dyDescent="0.25">
      <c r="E4616" s="58"/>
    </row>
    <row r="4617" spans="5:5" x14ac:dyDescent="0.25">
      <c r="E4617" s="58"/>
    </row>
    <row r="4618" spans="5:5" x14ac:dyDescent="0.25">
      <c r="E4618" s="58"/>
    </row>
    <row r="4619" spans="5:5" x14ac:dyDescent="0.25">
      <c r="E4619" s="58"/>
    </row>
    <row r="4620" spans="5:5" x14ac:dyDescent="0.25">
      <c r="E4620" s="58"/>
    </row>
    <row r="4621" spans="5:5" x14ac:dyDescent="0.25">
      <c r="E4621" s="58"/>
    </row>
    <row r="4622" spans="5:5" x14ac:dyDescent="0.25">
      <c r="E4622" s="58"/>
    </row>
    <row r="4623" spans="5:5" x14ac:dyDescent="0.25">
      <c r="E4623" s="58"/>
    </row>
    <row r="4624" spans="5:5" x14ac:dyDescent="0.25">
      <c r="E4624" s="58"/>
    </row>
    <row r="4625" spans="5:5" x14ac:dyDescent="0.25">
      <c r="E4625" s="58"/>
    </row>
    <row r="4626" spans="5:5" x14ac:dyDescent="0.25">
      <c r="E4626" s="58"/>
    </row>
    <row r="4627" spans="5:5" x14ac:dyDescent="0.25">
      <c r="E4627" s="58"/>
    </row>
    <row r="4628" spans="5:5" x14ac:dyDescent="0.25">
      <c r="E4628" s="58"/>
    </row>
    <row r="4629" spans="5:5" x14ac:dyDescent="0.25">
      <c r="E4629" s="58"/>
    </row>
    <row r="4630" spans="5:5" x14ac:dyDescent="0.25">
      <c r="E4630" s="58"/>
    </row>
    <row r="4631" spans="5:5" x14ac:dyDescent="0.25">
      <c r="E4631" s="58"/>
    </row>
    <row r="4632" spans="5:5" x14ac:dyDescent="0.25">
      <c r="E4632" s="58"/>
    </row>
    <row r="4633" spans="5:5" x14ac:dyDescent="0.25">
      <c r="E4633" s="58"/>
    </row>
    <row r="4634" spans="5:5" x14ac:dyDescent="0.25">
      <c r="E4634" s="58"/>
    </row>
    <row r="4635" spans="5:5" x14ac:dyDescent="0.25">
      <c r="E4635" s="58"/>
    </row>
    <row r="4636" spans="5:5" x14ac:dyDescent="0.25">
      <c r="E4636" s="58"/>
    </row>
    <row r="4637" spans="5:5" x14ac:dyDescent="0.25">
      <c r="E4637" s="58"/>
    </row>
    <row r="4638" spans="5:5" x14ac:dyDescent="0.25">
      <c r="E4638" s="58"/>
    </row>
    <row r="4639" spans="5:5" x14ac:dyDescent="0.25">
      <c r="E4639" s="58"/>
    </row>
    <row r="4640" spans="5:5" x14ac:dyDescent="0.25">
      <c r="E4640" s="58"/>
    </row>
    <row r="4641" spans="5:5" x14ac:dyDescent="0.25">
      <c r="E4641" s="58"/>
    </row>
    <row r="4642" spans="5:5" x14ac:dyDescent="0.25">
      <c r="E4642" s="58"/>
    </row>
    <row r="4643" spans="5:5" x14ac:dyDescent="0.25">
      <c r="E4643" s="58"/>
    </row>
    <row r="4644" spans="5:5" x14ac:dyDescent="0.25">
      <c r="E4644" s="58"/>
    </row>
    <row r="4645" spans="5:5" x14ac:dyDescent="0.25">
      <c r="E4645" s="58"/>
    </row>
    <row r="4646" spans="5:5" x14ac:dyDescent="0.25">
      <c r="E4646" s="58"/>
    </row>
    <row r="4647" spans="5:5" x14ac:dyDescent="0.25">
      <c r="E4647" s="58"/>
    </row>
    <row r="4648" spans="5:5" x14ac:dyDescent="0.25">
      <c r="E4648" s="58"/>
    </row>
    <row r="4649" spans="5:5" x14ac:dyDescent="0.25">
      <c r="E4649" s="58"/>
    </row>
    <row r="4650" spans="5:5" x14ac:dyDescent="0.25">
      <c r="E4650" s="58"/>
    </row>
    <row r="4651" spans="5:5" x14ac:dyDescent="0.25">
      <c r="E4651" s="58"/>
    </row>
    <row r="4652" spans="5:5" x14ac:dyDescent="0.25">
      <c r="E4652" s="58"/>
    </row>
    <row r="4653" spans="5:5" x14ac:dyDescent="0.25">
      <c r="E4653" s="58"/>
    </row>
    <row r="4654" spans="5:5" x14ac:dyDescent="0.25">
      <c r="E4654" s="58"/>
    </row>
    <row r="4655" spans="5:5" x14ac:dyDescent="0.25">
      <c r="E4655" s="58"/>
    </row>
    <row r="4656" spans="5:5" x14ac:dyDescent="0.25">
      <c r="E4656" s="58"/>
    </row>
    <row r="4657" spans="5:5" x14ac:dyDescent="0.25">
      <c r="E4657" s="58"/>
    </row>
    <row r="4658" spans="5:5" x14ac:dyDescent="0.25">
      <c r="E4658" s="58"/>
    </row>
    <row r="4659" spans="5:5" x14ac:dyDescent="0.25">
      <c r="E4659" s="58"/>
    </row>
    <row r="4660" spans="5:5" x14ac:dyDescent="0.25">
      <c r="E4660" s="58"/>
    </row>
    <row r="4661" spans="5:5" x14ac:dyDescent="0.25">
      <c r="E4661" s="58"/>
    </row>
    <row r="4662" spans="5:5" x14ac:dyDescent="0.25">
      <c r="E4662" s="58"/>
    </row>
    <row r="4663" spans="5:5" x14ac:dyDescent="0.25">
      <c r="E4663" s="58"/>
    </row>
    <row r="4664" spans="5:5" x14ac:dyDescent="0.25">
      <c r="E4664" s="58"/>
    </row>
    <row r="4665" spans="5:5" x14ac:dyDescent="0.25">
      <c r="E4665" s="58"/>
    </row>
    <row r="4666" spans="5:5" x14ac:dyDescent="0.25">
      <c r="E4666" s="58"/>
    </row>
    <row r="4667" spans="5:5" x14ac:dyDescent="0.25">
      <c r="E4667" s="58"/>
    </row>
    <row r="4668" spans="5:5" x14ac:dyDescent="0.25">
      <c r="E4668" s="58"/>
    </row>
    <row r="4669" spans="5:5" x14ac:dyDescent="0.25">
      <c r="E4669" s="58"/>
    </row>
    <row r="4670" spans="5:5" x14ac:dyDescent="0.25">
      <c r="E4670" s="58"/>
    </row>
    <row r="4671" spans="5:5" x14ac:dyDescent="0.25">
      <c r="E4671" s="58"/>
    </row>
    <row r="4672" spans="5:5" x14ac:dyDescent="0.25">
      <c r="E4672" s="58"/>
    </row>
    <row r="4673" spans="5:5" x14ac:dyDescent="0.25">
      <c r="E4673" s="58"/>
    </row>
    <row r="4674" spans="5:5" x14ac:dyDescent="0.25">
      <c r="E4674" s="58"/>
    </row>
    <row r="4675" spans="5:5" x14ac:dyDescent="0.25">
      <c r="E4675" s="58"/>
    </row>
    <row r="4676" spans="5:5" x14ac:dyDescent="0.25">
      <c r="E4676" s="58"/>
    </row>
    <row r="4677" spans="5:5" x14ac:dyDescent="0.25">
      <c r="E4677" s="58"/>
    </row>
    <row r="4678" spans="5:5" x14ac:dyDescent="0.25">
      <c r="E4678" s="58"/>
    </row>
    <row r="4679" spans="5:5" x14ac:dyDescent="0.25">
      <c r="E4679" s="58"/>
    </row>
    <row r="4680" spans="5:5" x14ac:dyDescent="0.25">
      <c r="E4680" s="58"/>
    </row>
    <row r="4681" spans="5:5" x14ac:dyDescent="0.25">
      <c r="E4681" s="58"/>
    </row>
    <row r="4682" spans="5:5" x14ac:dyDescent="0.25">
      <c r="E4682" s="58"/>
    </row>
    <row r="4683" spans="5:5" x14ac:dyDescent="0.25">
      <c r="E4683" s="58"/>
    </row>
    <row r="4684" spans="5:5" x14ac:dyDescent="0.25">
      <c r="E4684" s="58"/>
    </row>
    <row r="4685" spans="5:5" x14ac:dyDescent="0.25">
      <c r="E4685" s="58"/>
    </row>
    <row r="4686" spans="5:5" x14ac:dyDescent="0.25">
      <c r="E4686" s="58"/>
    </row>
    <row r="4687" spans="5:5" x14ac:dyDescent="0.25">
      <c r="E4687" s="58"/>
    </row>
    <row r="4688" spans="5:5" x14ac:dyDescent="0.25">
      <c r="E4688" s="58"/>
    </row>
    <row r="4689" spans="5:5" x14ac:dyDescent="0.25">
      <c r="E4689" s="58"/>
    </row>
    <row r="4690" spans="5:5" x14ac:dyDescent="0.25">
      <c r="E4690" s="58"/>
    </row>
    <row r="4691" spans="5:5" x14ac:dyDescent="0.25">
      <c r="E4691" s="58"/>
    </row>
    <row r="4692" spans="5:5" x14ac:dyDescent="0.25">
      <c r="E4692" s="58"/>
    </row>
    <row r="4693" spans="5:5" x14ac:dyDescent="0.25">
      <c r="E4693" s="58"/>
    </row>
    <row r="4694" spans="5:5" x14ac:dyDescent="0.25">
      <c r="E4694" s="58"/>
    </row>
    <row r="4695" spans="5:5" x14ac:dyDescent="0.25">
      <c r="E4695" s="58"/>
    </row>
    <row r="4696" spans="5:5" x14ac:dyDescent="0.25">
      <c r="E4696" s="58"/>
    </row>
    <row r="4697" spans="5:5" x14ac:dyDescent="0.25">
      <c r="E4697" s="58"/>
    </row>
    <row r="4698" spans="5:5" x14ac:dyDescent="0.25">
      <c r="E4698" s="58"/>
    </row>
    <row r="4699" spans="5:5" x14ac:dyDescent="0.25">
      <c r="E4699" s="58"/>
    </row>
    <row r="4700" spans="5:5" x14ac:dyDescent="0.25">
      <c r="E4700" s="58"/>
    </row>
    <row r="4701" spans="5:5" x14ac:dyDescent="0.25">
      <c r="E4701" s="58"/>
    </row>
    <row r="4702" spans="5:5" x14ac:dyDescent="0.25">
      <c r="E4702" s="58"/>
    </row>
    <row r="4703" spans="5:5" x14ac:dyDescent="0.25">
      <c r="E4703" s="58"/>
    </row>
    <row r="4704" spans="5:5" x14ac:dyDescent="0.25">
      <c r="E4704" s="58"/>
    </row>
    <row r="4705" spans="5:5" x14ac:dyDescent="0.25">
      <c r="E4705" s="58"/>
    </row>
    <row r="4706" spans="5:5" x14ac:dyDescent="0.25">
      <c r="E4706" s="58"/>
    </row>
    <row r="4707" spans="5:5" x14ac:dyDescent="0.25">
      <c r="E4707" s="58"/>
    </row>
    <row r="4708" spans="5:5" x14ac:dyDescent="0.25">
      <c r="E4708" s="58"/>
    </row>
    <row r="4709" spans="5:5" x14ac:dyDescent="0.25">
      <c r="E4709" s="58"/>
    </row>
    <row r="4710" spans="5:5" x14ac:dyDescent="0.25">
      <c r="E4710" s="58"/>
    </row>
    <row r="4711" spans="5:5" x14ac:dyDescent="0.25">
      <c r="E4711" s="58"/>
    </row>
    <row r="4712" spans="5:5" x14ac:dyDescent="0.25">
      <c r="E4712" s="58"/>
    </row>
    <row r="4713" spans="5:5" x14ac:dyDescent="0.25">
      <c r="E4713" s="58"/>
    </row>
    <row r="4714" spans="5:5" x14ac:dyDescent="0.25">
      <c r="E4714" s="58"/>
    </row>
    <row r="4715" spans="5:5" x14ac:dyDescent="0.25">
      <c r="E4715" s="58"/>
    </row>
    <row r="4716" spans="5:5" x14ac:dyDescent="0.25">
      <c r="E4716" s="58"/>
    </row>
    <row r="4717" spans="5:5" x14ac:dyDescent="0.25">
      <c r="E4717" s="58"/>
    </row>
    <row r="4718" spans="5:5" x14ac:dyDescent="0.25">
      <c r="E4718" s="58"/>
    </row>
    <row r="4719" spans="5:5" x14ac:dyDescent="0.25">
      <c r="E4719" s="58"/>
    </row>
    <row r="4720" spans="5:5" x14ac:dyDescent="0.25">
      <c r="E4720" s="58"/>
    </row>
    <row r="4721" spans="5:5" x14ac:dyDescent="0.25">
      <c r="E4721" s="58"/>
    </row>
    <row r="4722" spans="5:5" x14ac:dyDescent="0.25">
      <c r="E4722" s="58"/>
    </row>
    <row r="4723" spans="5:5" x14ac:dyDescent="0.25">
      <c r="E4723" s="58"/>
    </row>
    <row r="4724" spans="5:5" x14ac:dyDescent="0.25">
      <c r="E4724" s="58"/>
    </row>
    <row r="4725" spans="5:5" x14ac:dyDescent="0.25">
      <c r="E4725" s="58"/>
    </row>
    <row r="4726" spans="5:5" x14ac:dyDescent="0.25">
      <c r="E4726" s="58"/>
    </row>
    <row r="4727" spans="5:5" x14ac:dyDescent="0.25">
      <c r="E4727" s="58"/>
    </row>
    <row r="4728" spans="5:5" x14ac:dyDescent="0.25">
      <c r="E4728" s="58"/>
    </row>
    <row r="4729" spans="5:5" x14ac:dyDescent="0.25">
      <c r="E4729" s="58"/>
    </row>
    <row r="4730" spans="5:5" x14ac:dyDescent="0.25">
      <c r="E4730" s="58"/>
    </row>
    <row r="4731" spans="5:5" x14ac:dyDescent="0.25">
      <c r="E4731" s="58"/>
    </row>
    <row r="4732" spans="5:5" x14ac:dyDescent="0.25">
      <c r="E4732" s="58"/>
    </row>
    <row r="4733" spans="5:5" x14ac:dyDescent="0.25">
      <c r="E4733" s="58"/>
    </row>
    <row r="4734" spans="5:5" x14ac:dyDescent="0.25">
      <c r="E4734" s="58"/>
    </row>
    <row r="4735" spans="5:5" x14ac:dyDescent="0.25">
      <c r="E4735" s="58"/>
    </row>
    <row r="4736" spans="5:5" x14ac:dyDescent="0.25">
      <c r="E4736" s="58"/>
    </row>
    <row r="4737" spans="5:5" x14ac:dyDescent="0.25">
      <c r="E4737" s="58"/>
    </row>
    <row r="4738" spans="5:5" x14ac:dyDescent="0.25">
      <c r="E4738" s="58"/>
    </row>
    <row r="4739" spans="5:5" x14ac:dyDescent="0.25">
      <c r="E4739" s="58"/>
    </row>
    <row r="4740" spans="5:5" x14ac:dyDescent="0.25">
      <c r="E4740" s="58"/>
    </row>
    <row r="4741" spans="5:5" x14ac:dyDescent="0.25">
      <c r="E4741" s="58"/>
    </row>
    <row r="4742" spans="5:5" x14ac:dyDescent="0.25">
      <c r="E4742" s="58"/>
    </row>
    <row r="4743" spans="5:5" x14ac:dyDescent="0.25">
      <c r="E4743" s="58"/>
    </row>
    <row r="4744" spans="5:5" x14ac:dyDescent="0.25">
      <c r="E4744" s="58"/>
    </row>
    <row r="4745" spans="5:5" x14ac:dyDescent="0.25">
      <c r="E4745" s="58"/>
    </row>
    <row r="4746" spans="5:5" x14ac:dyDescent="0.25">
      <c r="E4746" s="58"/>
    </row>
    <row r="4747" spans="5:5" x14ac:dyDescent="0.25">
      <c r="E4747" s="58"/>
    </row>
    <row r="4748" spans="5:5" x14ac:dyDescent="0.25">
      <c r="E4748" s="58"/>
    </row>
    <row r="4749" spans="5:5" x14ac:dyDescent="0.25">
      <c r="E4749" s="58"/>
    </row>
    <row r="4750" spans="5:5" x14ac:dyDescent="0.25">
      <c r="E4750" s="58"/>
    </row>
    <row r="4751" spans="5:5" x14ac:dyDescent="0.25">
      <c r="E4751" s="58"/>
    </row>
    <row r="4752" spans="5:5" x14ac:dyDescent="0.25">
      <c r="E4752" s="58"/>
    </row>
    <row r="4753" spans="5:5" x14ac:dyDescent="0.25">
      <c r="E4753" s="58"/>
    </row>
    <row r="4754" spans="5:5" x14ac:dyDescent="0.25">
      <c r="E4754" s="58"/>
    </row>
    <row r="4755" spans="5:5" x14ac:dyDescent="0.25">
      <c r="E4755" s="58"/>
    </row>
    <row r="4756" spans="5:5" x14ac:dyDescent="0.25">
      <c r="E4756" s="58"/>
    </row>
    <row r="4757" spans="5:5" x14ac:dyDescent="0.25">
      <c r="E4757" s="58"/>
    </row>
    <row r="4758" spans="5:5" x14ac:dyDescent="0.25">
      <c r="E4758" s="58"/>
    </row>
    <row r="4759" spans="5:5" x14ac:dyDescent="0.25">
      <c r="E4759" s="58"/>
    </row>
    <row r="4760" spans="5:5" x14ac:dyDescent="0.25">
      <c r="E4760" s="58"/>
    </row>
    <row r="4761" spans="5:5" x14ac:dyDescent="0.25">
      <c r="E4761" s="58"/>
    </row>
    <row r="4762" spans="5:5" x14ac:dyDescent="0.25">
      <c r="E4762" s="58"/>
    </row>
    <row r="4763" spans="5:5" x14ac:dyDescent="0.25">
      <c r="E4763" s="58"/>
    </row>
    <row r="4764" spans="5:5" x14ac:dyDescent="0.25">
      <c r="E4764" s="58"/>
    </row>
    <row r="4765" spans="5:5" x14ac:dyDescent="0.25">
      <c r="E4765" s="58"/>
    </row>
    <row r="4766" spans="5:5" x14ac:dyDescent="0.25">
      <c r="E4766" s="58"/>
    </row>
    <row r="4767" spans="5:5" x14ac:dyDescent="0.25">
      <c r="E4767" s="58"/>
    </row>
    <row r="4768" spans="5:5" x14ac:dyDescent="0.25">
      <c r="E4768" s="58"/>
    </row>
    <row r="4769" spans="5:5" x14ac:dyDescent="0.25">
      <c r="E4769" s="58"/>
    </row>
    <row r="4770" spans="5:5" x14ac:dyDescent="0.25">
      <c r="E4770" s="58"/>
    </row>
    <row r="4771" spans="5:5" x14ac:dyDescent="0.25">
      <c r="E4771" s="58"/>
    </row>
    <row r="4772" spans="5:5" x14ac:dyDescent="0.25">
      <c r="E4772" s="58"/>
    </row>
    <row r="4773" spans="5:5" x14ac:dyDescent="0.25">
      <c r="E4773" s="58"/>
    </row>
    <row r="4774" spans="5:5" x14ac:dyDescent="0.25">
      <c r="E4774" s="58"/>
    </row>
    <row r="4775" spans="5:5" x14ac:dyDescent="0.25">
      <c r="E4775" s="58"/>
    </row>
    <row r="4776" spans="5:5" x14ac:dyDescent="0.25">
      <c r="E4776" s="58"/>
    </row>
    <row r="4777" spans="5:5" x14ac:dyDescent="0.25">
      <c r="E4777" s="58"/>
    </row>
    <row r="4778" spans="5:5" x14ac:dyDescent="0.25">
      <c r="E4778" s="58"/>
    </row>
    <row r="4779" spans="5:5" x14ac:dyDescent="0.25">
      <c r="E4779" s="58"/>
    </row>
    <row r="4780" spans="5:5" x14ac:dyDescent="0.25">
      <c r="E4780" s="58"/>
    </row>
    <row r="4781" spans="5:5" x14ac:dyDescent="0.25">
      <c r="E4781" s="58"/>
    </row>
    <row r="4782" spans="5:5" x14ac:dyDescent="0.25">
      <c r="E4782" s="58"/>
    </row>
    <row r="4783" spans="5:5" x14ac:dyDescent="0.25">
      <c r="E4783" s="58"/>
    </row>
    <row r="4784" spans="5:5" x14ac:dyDescent="0.25">
      <c r="E4784" s="58"/>
    </row>
    <row r="4785" spans="5:5" x14ac:dyDescent="0.25">
      <c r="E4785" s="58"/>
    </row>
    <row r="4786" spans="5:5" x14ac:dyDescent="0.25">
      <c r="E4786" s="58"/>
    </row>
    <row r="4787" spans="5:5" x14ac:dyDescent="0.25">
      <c r="E4787" s="58"/>
    </row>
    <row r="4788" spans="5:5" x14ac:dyDescent="0.25">
      <c r="E4788" s="58"/>
    </row>
    <row r="4789" spans="5:5" x14ac:dyDescent="0.25">
      <c r="E4789" s="58"/>
    </row>
    <row r="4790" spans="5:5" x14ac:dyDescent="0.25">
      <c r="E4790" s="58"/>
    </row>
    <row r="4791" spans="5:5" x14ac:dyDescent="0.25">
      <c r="E4791" s="58"/>
    </row>
    <row r="4792" spans="5:5" x14ac:dyDescent="0.25">
      <c r="E4792" s="58"/>
    </row>
    <row r="4793" spans="5:5" x14ac:dyDescent="0.25">
      <c r="E4793" s="58"/>
    </row>
    <row r="4794" spans="5:5" x14ac:dyDescent="0.25">
      <c r="E4794" s="58"/>
    </row>
    <row r="4795" spans="5:5" x14ac:dyDescent="0.25">
      <c r="E4795" s="58"/>
    </row>
    <row r="4796" spans="5:5" x14ac:dyDescent="0.25">
      <c r="E4796" s="58"/>
    </row>
    <row r="4797" spans="5:5" x14ac:dyDescent="0.25">
      <c r="E4797" s="58"/>
    </row>
    <row r="4798" spans="5:5" x14ac:dyDescent="0.25">
      <c r="E4798" s="58"/>
    </row>
    <row r="4799" spans="5:5" x14ac:dyDescent="0.25">
      <c r="E4799" s="58"/>
    </row>
    <row r="4800" spans="5:5" x14ac:dyDescent="0.25">
      <c r="E4800" s="58"/>
    </row>
    <row r="4801" spans="5:5" x14ac:dyDescent="0.25">
      <c r="E4801" s="58"/>
    </row>
    <row r="4802" spans="5:5" x14ac:dyDescent="0.25">
      <c r="E4802" s="58"/>
    </row>
    <row r="4803" spans="5:5" x14ac:dyDescent="0.25">
      <c r="E4803" s="58"/>
    </row>
    <row r="4804" spans="5:5" x14ac:dyDescent="0.25">
      <c r="E4804" s="58"/>
    </row>
    <row r="4805" spans="5:5" x14ac:dyDescent="0.25">
      <c r="E4805" s="58"/>
    </row>
    <row r="4806" spans="5:5" x14ac:dyDescent="0.25">
      <c r="E4806" s="58"/>
    </row>
    <row r="4807" spans="5:5" x14ac:dyDescent="0.25">
      <c r="E4807" s="58"/>
    </row>
    <row r="4808" spans="5:5" x14ac:dyDescent="0.25">
      <c r="E4808" s="58"/>
    </row>
    <row r="4809" spans="5:5" x14ac:dyDescent="0.25">
      <c r="E4809" s="58"/>
    </row>
    <row r="4810" spans="5:5" x14ac:dyDescent="0.25">
      <c r="E4810" s="58"/>
    </row>
    <row r="4811" spans="5:5" x14ac:dyDescent="0.25">
      <c r="E4811" s="58"/>
    </row>
    <row r="4812" spans="5:5" x14ac:dyDescent="0.25">
      <c r="E4812" s="58"/>
    </row>
    <row r="4813" spans="5:5" x14ac:dyDescent="0.25">
      <c r="E4813" s="58"/>
    </row>
    <row r="4814" spans="5:5" x14ac:dyDescent="0.25">
      <c r="E4814" s="58"/>
    </row>
    <row r="4815" spans="5:5" x14ac:dyDescent="0.25">
      <c r="E4815" s="58"/>
    </row>
    <row r="4816" spans="5:5" x14ac:dyDescent="0.25">
      <c r="E4816" s="58"/>
    </row>
    <row r="4817" spans="5:5" x14ac:dyDescent="0.25">
      <c r="E4817" s="58"/>
    </row>
    <row r="4818" spans="5:5" x14ac:dyDescent="0.25">
      <c r="E4818" s="58"/>
    </row>
    <row r="4819" spans="5:5" x14ac:dyDescent="0.25">
      <c r="E4819" s="58"/>
    </row>
    <row r="4820" spans="5:5" x14ac:dyDescent="0.25">
      <c r="E4820" s="58"/>
    </row>
    <row r="4821" spans="5:5" x14ac:dyDescent="0.25">
      <c r="E4821" s="58"/>
    </row>
    <row r="4822" spans="5:5" x14ac:dyDescent="0.25">
      <c r="E4822" s="58"/>
    </row>
    <row r="4823" spans="5:5" x14ac:dyDescent="0.25">
      <c r="E4823" s="58"/>
    </row>
    <row r="4824" spans="5:5" x14ac:dyDescent="0.25">
      <c r="E4824" s="58"/>
    </row>
    <row r="4825" spans="5:5" x14ac:dyDescent="0.25">
      <c r="E4825" s="58"/>
    </row>
    <row r="4826" spans="5:5" x14ac:dyDescent="0.25">
      <c r="E4826" s="58"/>
    </row>
    <row r="4827" spans="5:5" x14ac:dyDescent="0.25">
      <c r="E4827" s="58"/>
    </row>
    <row r="4828" spans="5:5" x14ac:dyDescent="0.25">
      <c r="E4828" s="58"/>
    </row>
    <row r="4829" spans="5:5" x14ac:dyDescent="0.25">
      <c r="E4829" s="58"/>
    </row>
    <row r="4830" spans="5:5" x14ac:dyDescent="0.25">
      <c r="E4830" s="58"/>
    </row>
    <row r="4831" spans="5:5" x14ac:dyDescent="0.25">
      <c r="E4831" s="58"/>
    </row>
    <row r="4832" spans="5:5" x14ac:dyDescent="0.25">
      <c r="E4832" s="58"/>
    </row>
    <row r="4833" spans="5:5" x14ac:dyDescent="0.25">
      <c r="E4833" s="58"/>
    </row>
    <row r="4834" spans="5:5" x14ac:dyDescent="0.25">
      <c r="E4834" s="58"/>
    </row>
    <row r="4835" spans="5:5" x14ac:dyDescent="0.25">
      <c r="E4835" s="58"/>
    </row>
    <row r="4836" spans="5:5" x14ac:dyDescent="0.25">
      <c r="E4836" s="58"/>
    </row>
    <row r="4837" spans="5:5" x14ac:dyDescent="0.25">
      <c r="E4837" s="58"/>
    </row>
    <row r="4838" spans="5:5" x14ac:dyDescent="0.25">
      <c r="E4838" s="58"/>
    </row>
    <row r="4839" spans="5:5" x14ac:dyDescent="0.25">
      <c r="E4839" s="58"/>
    </row>
    <row r="4840" spans="5:5" x14ac:dyDescent="0.25">
      <c r="E4840" s="58"/>
    </row>
    <row r="4841" spans="5:5" x14ac:dyDescent="0.25">
      <c r="E4841" s="58"/>
    </row>
    <row r="4842" spans="5:5" x14ac:dyDescent="0.25">
      <c r="E4842" s="58"/>
    </row>
    <row r="4843" spans="5:5" x14ac:dyDescent="0.25">
      <c r="E4843" s="58"/>
    </row>
    <row r="4844" spans="5:5" x14ac:dyDescent="0.25">
      <c r="E4844" s="58"/>
    </row>
    <row r="4845" spans="5:5" x14ac:dyDescent="0.25">
      <c r="E4845" s="58"/>
    </row>
    <row r="4846" spans="5:5" x14ac:dyDescent="0.25">
      <c r="E4846" s="58"/>
    </row>
    <row r="4847" spans="5:5" x14ac:dyDescent="0.25">
      <c r="E4847" s="58"/>
    </row>
    <row r="4848" spans="5:5" x14ac:dyDescent="0.25">
      <c r="E4848" s="58"/>
    </row>
    <row r="4849" spans="5:5" x14ac:dyDescent="0.25">
      <c r="E4849" s="58"/>
    </row>
    <row r="4850" spans="5:5" x14ac:dyDescent="0.25">
      <c r="E4850" s="58"/>
    </row>
    <row r="4851" spans="5:5" x14ac:dyDescent="0.25">
      <c r="E4851" s="58"/>
    </row>
    <row r="4852" spans="5:5" x14ac:dyDescent="0.25">
      <c r="E4852" s="58"/>
    </row>
    <row r="4853" spans="5:5" x14ac:dyDescent="0.25">
      <c r="E4853" s="58"/>
    </row>
    <row r="4854" spans="5:5" x14ac:dyDescent="0.25">
      <c r="E4854" s="58"/>
    </row>
    <row r="4855" spans="5:5" x14ac:dyDescent="0.25">
      <c r="E4855" s="58"/>
    </row>
    <row r="4856" spans="5:5" x14ac:dyDescent="0.25">
      <c r="E4856" s="58"/>
    </row>
    <row r="4857" spans="5:5" x14ac:dyDescent="0.25">
      <c r="E4857" s="58"/>
    </row>
    <row r="4858" spans="5:5" x14ac:dyDescent="0.25">
      <c r="E4858" s="58"/>
    </row>
    <row r="4859" spans="5:5" x14ac:dyDescent="0.25">
      <c r="E4859" s="58"/>
    </row>
    <row r="4860" spans="5:5" x14ac:dyDescent="0.25">
      <c r="E4860" s="58"/>
    </row>
    <row r="4861" spans="5:5" x14ac:dyDescent="0.25">
      <c r="E4861" s="58"/>
    </row>
    <row r="4862" spans="5:5" x14ac:dyDescent="0.25">
      <c r="E4862" s="58"/>
    </row>
    <row r="4863" spans="5:5" x14ac:dyDescent="0.25">
      <c r="E4863" s="58"/>
    </row>
    <row r="4864" spans="5:5" x14ac:dyDescent="0.25">
      <c r="E4864" s="58"/>
    </row>
    <row r="4865" spans="5:5" x14ac:dyDescent="0.25">
      <c r="E4865" s="58"/>
    </row>
    <row r="4866" spans="5:5" x14ac:dyDescent="0.25">
      <c r="E4866" s="58"/>
    </row>
    <row r="4867" spans="5:5" x14ac:dyDescent="0.25">
      <c r="E4867" s="58"/>
    </row>
    <row r="4868" spans="5:5" x14ac:dyDescent="0.25">
      <c r="E4868" s="58"/>
    </row>
    <row r="4869" spans="5:5" x14ac:dyDescent="0.25">
      <c r="E4869" s="58"/>
    </row>
    <row r="4870" spans="5:5" x14ac:dyDescent="0.25">
      <c r="E4870" s="58"/>
    </row>
    <row r="4871" spans="5:5" x14ac:dyDescent="0.25">
      <c r="E4871" s="58"/>
    </row>
    <row r="4872" spans="5:5" x14ac:dyDescent="0.25">
      <c r="E4872" s="58"/>
    </row>
    <row r="4873" spans="5:5" x14ac:dyDescent="0.25">
      <c r="E4873" s="58"/>
    </row>
    <row r="4874" spans="5:5" x14ac:dyDescent="0.25">
      <c r="E4874" s="58"/>
    </row>
    <row r="4875" spans="5:5" x14ac:dyDescent="0.25">
      <c r="E4875" s="58"/>
    </row>
    <row r="4876" spans="5:5" x14ac:dyDescent="0.25">
      <c r="E4876" s="58"/>
    </row>
    <row r="4877" spans="5:5" x14ac:dyDescent="0.25">
      <c r="E4877" s="58"/>
    </row>
    <row r="4878" spans="5:5" x14ac:dyDescent="0.25">
      <c r="E4878" s="58"/>
    </row>
    <row r="4879" spans="5:5" x14ac:dyDescent="0.25">
      <c r="E4879" s="58"/>
    </row>
    <row r="4880" spans="5:5" x14ac:dyDescent="0.25">
      <c r="E4880" s="58"/>
    </row>
    <row r="4881" spans="5:5" x14ac:dyDescent="0.25">
      <c r="E4881" s="58"/>
    </row>
    <row r="4882" spans="5:5" x14ac:dyDescent="0.25">
      <c r="E4882" s="58"/>
    </row>
    <row r="4883" spans="5:5" x14ac:dyDescent="0.25">
      <c r="E4883" s="58"/>
    </row>
    <row r="4884" spans="5:5" x14ac:dyDescent="0.25">
      <c r="E4884" s="58"/>
    </row>
    <row r="4885" spans="5:5" x14ac:dyDescent="0.25">
      <c r="E4885" s="58"/>
    </row>
    <row r="4886" spans="5:5" x14ac:dyDescent="0.25">
      <c r="E4886" s="58"/>
    </row>
    <row r="4887" spans="5:5" x14ac:dyDescent="0.25">
      <c r="E4887" s="58"/>
    </row>
    <row r="4888" spans="5:5" x14ac:dyDescent="0.25">
      <c r="E4888" s="58"/>
    </row>
    <row r="4889" spans="5:5" x14ac:dyDescent="0.25">
      <c r="E4889" s="58"/>
    </row>
    <row r="4890" spans="5:5" x14ac:dyDescent="0.25">
      <c r="E4890" s="58"/>
    </row>
    <row r="4891" spans="5:5" x14ac:dyDescent="0.25">
      <c r="E4891" s="58"/>
    </row>
    <row r="4892" spans="5:5" x14ac:dyDescent="0.25">
      <c r="E4892" s="58"/>
    </row>
    <row r="4893" spans="5:5" x14ac:dyDescent="0.25">
      <c r="E4893" s="58"/>
    </row>
    <row r="4894" spans="5:5" x14ac:dyDescent="0.25">
      <c r="E4894" s="58"/>
    </row>
    <row r="4895" spans="5:5" x14ac:dyDescent="0.25">
      <c r="E4895" s="58"/>
    </row>
    <row r="4896" spans="5:5" x14ac:dyDescent="0.25">
      <c r="E4896" s="58"/>
    </row>
    <row r="4897" spans="5:5" x14ac:dyDescent="0.25">
      <c r="E4897" s="58"/>
    </row>
    <row r="4898" spans="5:5" x14ac:dyDescent="0.25">
      <c r="E4898" s="58"/>
    </row>
    <row r="4899" spans="5:5" x14ac:dyDescent="0.25">
      <c r="E4899" s="58"/>
    </row>
    <row r="4900" spans="5:5" x14ac:dyDescent="0.25">
      <c r="E4900" s="58"/>
    </row>
    <row r="4901" spans="5:5" x14ac:dyDescent="0.25">
      <c r="E4901" s="58"/>
    </row>
    <row r="4902" spans="5:5" x14ac:dyDescent="0.25">
      <c r="E4902" s="58"/>
    </row>
    <row r="4903" spans="5:5" x14ac:dyDescent="0.25">
      <c r="E4903" s="58"/>
    </row>
    <row r="4904" spans="5:5" x14ac:dyDescent="0.25">
      <c r="E4904" s="58"/>
    </row>
    <row r="4905" spans="5:5" x14ac:dyDescent="0.25">
      <c r="E4905" s="58"/>
    </row>
    <row r="4906" spans="5:5" x14ac:dyDescent="0.25">
      <c r="E4906" s="58"/>
    </row>
    <row r="4907" spans="5:5" x14ac:dyDescent="0.25">
      <c r="E4907" s="58"/>
    </row>
    <row r="4908" spans="5:5" x14ac:dyDescent="0.25">
      <c r="E4908" s="58"/>
    </row>
    <row r="4909" spans="5:5" x14ac:dyDescent="0.25">
      <c r="E4909" s="58"/>
    </row>
    <row r="4910" spans="5:5" x14ac:dyDescent="0.25">
      <c r="E4910" s="58"/>
    </row>
    <row r="4911" spans="5:5" x14ac:dyDescent="0.25">
      <c r="E4911" s="58"/>
    </row>
    <row r="4912" spans="5:5" x14ac:dyDescent="0.25">
      <c r="E4912" s="58"/>
    </row>
    <row r="4913" spans="5:5" x14ac:dyDescent="0.25">
      <c r="E4913" s="58"/>
    </row>
    <row r="4914" spans="5:5" x14ac:dyDescent="0.25">
      <c r="E4914" s="58"/>
    </row>
    <row r="4915" spans="5:5" x14ac:dyDescent="0.25">
      <c r="E4915" s="58"/>
    </row>
    <row r="4916" spans="5:5" x14ac:dyDescent="0.25">
      <c r="E4916" s="58"/>
    </row>
    <row r="4917" spans="5:5" x14ac:dyDescent="0.25">
      <c r="E4917" s="58"/>
    </row>
    <row r="4918" spans="5:5" x14ac:dyDescent="0.25">
      <c r="E4918" s="58"/>
    </row>
    <row r="4919" spans="5:5" x14ac:dyDescent="0.25">
      <c r="E4919" s="58"/>
    </row>
    <row r="4920" spans="5:5" x14ac:dyDescent="0.25">
      <c r="E4920" s="58"/>
    </row>
    <row r="4921" spans="5:5" x14ac:dyDescent="0.25">
      <c r="E4921" s="58"/>
    </row>
    <row r="4922" spans="5:5" x14ac:dyDescent="0.25">
      <c r="E4922" s="58"/>
    </row>
    <row r="4923" spans="5:5" x14ac:dyDescent="0.25">
      <c r="E4923" s="58"/>
    </row>
    <row r="4924" spans="5:5" x14ac:dyDescent="0.25">
      <c r="E4924" s="58"/>
    </row>
    <row r="4925" spans="5:5" x14ac:dyDescent="0.25">
      <c r="E4925" s="58"/>
    </row>
    <row r="4926" spans="5:5" x14ac:dyDescent="0.25">
      <c r="E4926" s="58"/>
    </row>
    <row r="4927" spans="5:5" x14ac:dyDescent="0.25">
      <c r="E4927" s="58"/>
    </row>
    <row r="4928" spans="5:5" x14ac:dyDescent="0.25">
      <c r="E4928" s="58"/>
    </row>
    <row r="4929" spans="5:5" x14ac:dyDescent="0.25">
      <c r="E4929" s="58"/>
    </row>
    <row r="4930" spans="5:5" x14ac:dyDescent="0.25">
      <c r="E4930" s="58"/>
    </row>
    <row r="4931" spans="5:5" x14ac:dyDescent="0.25">
      <c r="E4931" s="58"/>
    </row>
    <row r="4932" spans="5:5" x14ac:dyDescent="0.25">
      <c r="E4932" s="58"/>
    </row>
    <row r="4933" spans="5:5" x14ac:dyDescent="0.25">
      <c r="E4933" s="58"/>
    </row>
    <row r="4934" spans="5:5" x14ac:dyDescent="0.25">
      <c r="E4934" s="58"/>
    </row>
    <row r="4935" spans="5:5" x14ac:dyDescent="0.25">
      <c r="E4935" s="58"/>
    </row>
    <row r="4936" spans="5:5" x14ac:dyDescent="0.25">
      <c r="E4936" s="58"/>
    </row>
    <row r="4937" spans="5:5" x14ac:dyDescent="0.25">
      <c r="E4937" s="58"/>
    </row>
    <row r="4938" spans="5:5" x14ac:dyDescent="0.25">
      <c r="E4938" s="58"/>
    </row>
    <row r="4939" spans="5:5" x14ac:dyDescent="0.25">
      <c r="E4939" s="58"/>
    </row>
    <row r="4940" spans="5:5" x14ac:dyDescent="0.25">
      <c r="E4940" s="58"/>
    </row>
    <row r="4941" spans="5:5" x14ac:dyDescent="0.25">
      <c r="E4941" s="58"/>
    </row>
    <row r="4942" spans="5:5" x14ac:dyDescent="0.25">
      <c r="E4942" s="58"/>
    </row>
    <row r="4943" spans="5:5" x14ac:dyDescent="0.25">
      <c r="E4943" s="58"/>
    </row>
    <row r="4944" spans="5:5" x14ac:dyDescent="0.25">
      <c r="E4944" s="58"/>
    </row>
    <row r="4945" spans="5:5" x14ac:dyDescent="0.25">
      <c r="E4945" s="58"/>
    </row>
    <row r="4946" spans="5:5" x14ac:dyDescent="0.25">
      <c r="E4946" s="58"/>
    </row>
    <row r="4947" spans="5:5" x14ac:dyDescent="0.25">
      <c r="E4947" s="58"/>
    </row>
    <row r="4948" spans="5:5" x14ac:dyDescent="0.25">
      <c r="E4948" s="58"/>
    </row>
    <row r="4949" spans="5:5" x14ac:dyDescent="0.25">
      <c r="E4949" s="58"/>
    </row>
    <row r="4950" spans="5:5" x14ac:dyDescent="0.25">
      <c r="E4950" s="58"/>
    </row>
    <row r="4951" spans="5:5" x14ac:dyDescent="0.25">
      <c r="E4951" s="58"/>
    </row>
    <row r="4952" spans="5:5" x14ac:dyDescent="0.25">
      <c r="E4952" s="58"/>
    </row>
    <row r="4953" spans="5:5" x14ac:dyDescent="0.25">
      <c r="E4953" s="58"/>
    </row>
    <row r="4954" spans="5:5" x14ac:dyDescent="0.25">
      <c r="E4954" s="58"/>
    </row>
    <row r="4955" spans="5:5" x14ac:dyDescent="0.25">
      <c r="E4955" s="58"/>
    </row>
    <row r="4956" spans="5:5" x14ac:dyDescent="0.25">
      <c r="E4956" s="58"/>
    </row>
    <row r="4957" spans="5:5" x14ac:dyDescent="0.25">
      <c r="E4957" s="58"/>
    </row>
    <row r="4958" spans="5:5" x14ac:dyDescent="0.25">
      <c r="E4958" s="58"/>
    </row>
    <row r="4959" spans="5:5" x14ac:dyDescent="0.25">
      <c r="E4959" s="58"/>
    </row>
    <row r="4960" spans="5:5" x14ac:dyDescent="0.25">
      <c r="E4960" s="58"/>
    </row>
    <row r="4961" spans="5:5" x14ac:dyDescent="0.25">
      <c r="E4961" s="58"/>
    </row>
    <row r="4962" spans="5:5" x14ac:dyDescent="0.25">
      <c r="E4962" s="58"/>
    </row>
    <row r="4963" spans="5:5" x14ac:dyDescent="0.25">
      <c r="E4963" s="58"/>
    </row>
    <row r="4964" spans="5:5" x14ac:dyDescent="0.25">
      <c r="E4964" s="58"/>
    </row>
    <row r="4965" spans="5:5" x14ac:dyDescent="0.25">
      <c r="E4965" s="58"/>
    </row>
    <row r="4966" spans="5:5" x14ac:dyDescent="0.25">
      <c r="E4966" s="58"/>
    </row>
    <row r="4967" spans="5:5" x14ac:dyDescent="0.25">
      <c r="E4967" s="58"/>
    </row>
    <row r="4968" spans="5:5" x14ac:dyDescent="0.25">
      <c r="E4968" s="58"/>
    </row>
    <row r="4969" spans="5:5" x14ac:dyDescent="0.25">
      <c r="E4969" s="58"/>
    </row>
    <row r="4970" spans="5:5" x14ac:dyDescent="0.25">
      <c r="E4970" s="58"/>
    </row>
    <row r="4971" spans="5:5" x14ac:dyDescent="0.25">
      <c r="E4971" s="58"/>
    </row>
    <row r="4972" spans="5:5" x14ac:dyDescent="0.25">
      <c r="E4972" s="58"/>
    </row>
    <row r="4973" spans="5:5" x14ac:dyDescent="0.25">
      <c r="E4973" s="58"/>
    </row>
    <row r="4974" spans="5:5" x14ac:dyDescent="0.25">
      <c r="E4974" s="58"/>
    </row>
    <row r="4975" spans="5:5" x14ac:dyDescent="0.25">
      <c r="E4975" s="58"/>
    </row>
    <row r="4976" spans="5:5" x14ac:dyDescent="0.25">
      <c r="E4976" s="58"/>
    </row>
    <row r="4977" spans="5:5" x14ac:dyDescent="0.25">
      <c r="E4977" s="58"/>
    </row>
    <row r="4978" spans="5:5" x14ac:dyDescent="0.25">
      <c r="E4978" s="58"/>
    </row>
    <row r="4979" spans="5:5" x14ac:dyDescent="0.25">
      <c r="E4979" s="58"/>
    </row>
    <row r="4980" spans="5:5" x14ac:dyDescent="0.25">
      <c r="E4980" s="58"/>
    </row>
    <row r="4981" spans="5:5" x14ac:dyDescent="0.25">
      <c r="E4981" s="58"/>
    </row>
    <row r="4982" spans="5:5" x14ac:dyDescent="0.25">
      <c r="E4982" s="58"/>
    </row>
    <row r="4983" spans="5:5" x14ac:dyDescent="0.25">
      <c r="E4983" s="58"/>
    </row>
    <row r="4984" spans="5:5" x14ac:dyDescent="0.25">
      <c r="E4984" s="58"/>
    </row>
    <row r="4985" spans="5:5" x14ac:dyDescent="0.25">
      <c r="E4985" s="58"/>
    </row>
    <row r="4986" spans="5:5" x14ac:dyDescent="0.25">
      <c r="E4986" s="58"/>
    </row>
    <row r="4987" spans="5:5" x14ac:dyDescent="0.25">
      <c r="E4987" s="58"/>
    </row>
    <row r="4988" spans="5:5" x14ac:dyDescent="0.25">
      <c r="E4988" s="58"/>
    </row>
    <row r="4989" spans="5:5" x14ac:dyDescent="0.25">
      <c r="E4989" s="58"/>
    </row>
    <row r="4990" spans="5:5" x14ac:dyDescent="0.25">
      <c r="E4990" s="58"/>
    </row>
    <row r="4991" spans="5:5" x14ac:dyDescent="0.25">
      <c r="E4991" s="58"/>
    </row>
    <row r="4992" spans="5:5" x14ac:dyDescent="0.25">
      <c r="E4992" s="58"/>
    </row>
    <row r="4993" spans="5:5" x14ac:dyDescent="0.25">
      <c r="E4993" s="58"/>
    </row>
    <row r="4994" spans="5:5" x14ac:dyDescent="0.25">
      <c r="E4994" s="58"/>
    </row>
    <row r="4995" spans="5:5" x14ac:dyDescent="0.25">
      <c r="E4995" s="58"/>
    </row>
    <row r="4996" spans="5:5" x14ac:dyDescent="0.25">
      <c r="E4996" s="58"/>
    </row>
    <row r="4997" spans="5:5" x14ac:dyDescent="0.25">
      <c r="E4997" s="58"/>
    </row>
    <row r="4998" spans="5:5" x14ac:dyDescent="0.25">
      <c r="E4998" s="58"/>
    </row>
    <row r="4999" spans="5:5" x14ac:dyDescent="0.25">
      <c r="E4999" s="58"/>
    </row>
    <row r="5000" spans="5:5" x14ac:dyDescent="0.25">
      <c r="E5000" s="58"/>
    </row>
    <row r="5001" spans="5:5" x14ac:dyDescent="0.25">
      <c r="E5001" s="58"/>
    </row>
    <row r="5002" spans="5:5" x14ac:dyDescent="0.25">
      <c r="E5002" s="58"/>
    </row>
    <row r="5003" spans="5:5" x14ac:dyDescent="0.25">
      <c r="E5003" s="58"/>
    </row>
    <row r="5004" spans="5:5" x14ac:dyDescent="0.25">
      <c r="E5004" s="58"/>
    </row>
    <row r="5005" spans="5:5" x14ac:dyDescent="0.25">
      <c r="E5005" s="58"/>
    </row>
    <row r="5006" spans="5:5" x14ac:dyDescent="0.25">
      <c r="E5006" s="58"/>
    </row>
    <row r="5007" spans="5:5" x14ac:dyDescent="0.25">
      <c r="E5007" s="58"/>
    </row>
    <row r="5008" spans="5:5" x14ac:dyDescent="0.25">
      <c r="E5008" s="58"/>
    </row>
    <row r="5009" spans="5:5" x14ac:dyDescent="0.25">
      <c r="E5009" s="58"/>
    </row>
    <row r="5010" spans="5:5" x14ac:dyDescent="0.25">
      <c r="E5010" s="58"/>
    </row>
    <row r="5011" spans="5:5" x14ac:dyDescent="0.25">
      <c r="E5011" s="58"/>
    </row>
    <row r="5012" spans="5:5" x14ac:dyDescent="0.25">
      <c r="E5012" s="58"/>
    </row>
    <row r="5013" spans="5:5" x14ac:dyDescent="0.25">
      <c r="E5013" s="58"/>
    </row>
    <row r="5014" spans="5:5" x14ac:dyDescent="0.25">
      <c r="E5014" s="58"/>
    </row>
    <row r="5015" spans="5:5" x14ac:dyDescent="0.25">
      <c r="E5015" s="58"/>
    </row>
    <row r="5016" spans="5:5" x14ac:dyDescent="0.25">
      <c r="E5016" s="58"/>
    </row>
    <row r="5017" spans="5:5" x14ac:dyDescent="0.25">
      <c r="E5017" s="58"/>
    </row>
    <row r="5018" spans="5:5" x14ac:dyDescent="0.25">
      <c r="E5018" s="58"/>
    </row>
    <row r="5019" spans="5:5" x14ac:dyDescent="0.25">
      <c r="E5019" s="58"/>
    </row>
    <row r="5020" spans="5:5" x14ac:dyDescent="0.25">
      <c r="E5020" s="58"/>
    </row>
    <row r="5021" spans="5:5" x14ac:dyDescent="0.25">
      <c r="E5021" s="58"/>
    </row>
    <row r="5022" spans="5:5" x14ac:dyDescent="0.25">
      <c r="E5022" s="58"/>
    </row>
    <row r="5023" spans="5:5" x14ac:dyDescent="0.25">
      <c r="E5023" s="58"/>
    </row>
    <row r="5024" spans="5:5" x14ac:dyDescent="0.25">
      <c r="E5024" s="58"/>
    </row>
    <row r="5025" spans="5:5" x14ac:dyDescent="0.25">
      <c r="E5025" s="58"/>
    </row>
    <row r="5026" spans="5:5" x14ac:dyDescent="0.25">
      <c r="E5026" s="58"/>
    </row>
    <row r="5027" spans="5:5" x14ac:dyDescent="0.25">
      <c r="E5027" s="58"/>
    </row>
    <row r="5028" spans="5:5" x14ac:dyDescent="0.25">
      <c r="E5028" s="58"/>
    </row>
    <row r="5029" spans="5:5" x14ac:dyDescent="0.25">
      <c r="E5029" s="58"/>
    </row>
    <row r="5030" spans="5:5" x14ac:dyDescent="0.25">
      <c r="E5030" s="58"/>
    </row>
    <row r="5031" spans="5:5" x14ac:dyDescent="0.25">
      <c r="E5031" s="58"/>
    </row>
    <row r="5032" spans="5:5" x14ac:dyDescent="0.25">
      <c r="E5032" s="58"/>
    </row>
    <row r="5033" spans="5:5" x14ac:dyDescent="0.25">
      <c r="E5033" s="58"/>
    </row>
    <row r="5034" spans="5:5" x14ac:dyDescent="0.25">
      <c r="E5034" s="58"/>
    </row>
    <row r="5035" spans="5:5" x14ac:dyDescent="0.25">
      <c r="E5035" s="58"/>
    </row>
    <row r="5036" spans="5:5" x14ac:dyDescent="0.25">
      <c r="E5036" s="58"/>
    </row>
    <row r="5037" spans="5:5" x14ac:dyDescent="0.25">
      <c r="E5037" s="58"/>
    </row>
    <row r="5038" spans="5:5" x14ac:dyDescent="0.25">
      <c r="E5038" s="58"/>
    </row>
    <row r="5039" spans="5:5" x14ac:dyDescent="0.25">
      <c r="E5039" s="58"/>
    </row>
    <row r="5040" spans="5:5" x14ac:dyDescent="0.25">
      <c r="E5040" s="58"/>
    </row>
    <row r="5041" spans="5:5" x14ac:dyDescent="0.25">
      <c r="E5041" s="58"/>
    </row>
    <row r="5042" spans="5:5" x14ac:dyDescent="0.25">
      <c r="E5042" s="58"/>
    </row>
    <row r="5043" spans="5:5" x14ac:dyDescent="0.25">
      <c r="E5043" s="58"/>
    </row>
    <row r="5044" spans="5:5" x14ac:dyDescent="0.25">
      <c r="E5044" s="58"/>
    </row>
    <row r="5045" spans="5:5" x14ac:dyDescent="0.25">
      <c r="E5045" s="58"/>
    </row>
    <row r="5046" spans="5:5" x14ac:dyDescent="0.25">
      <c r="E5046" s="58"/>
    </row>
    <row r="5047" spans="5:5" x14ac:dyDescent="0.25">
      <c r="E5047" s="58"/>
    </row>
    <row r="5048" spans="5:5" x14ac:dyDescent="0.25">
      <c r="E5048" s="58"/>
    </row>
    <row r="5049" spans="5:5" x14ac:dyDescent="0.25">
      <c r="E5049" s="58"/>
    </row>
    <row r="5050" spans="5:5" x14ac:dyDescent="0.25">
      <c r="E5050" s="58"/>
    </row>
    <row r="5051" spans="5:5" x14ac:dyDescent="0.25">
      <c r="E5051" s="58"/>
    </row>
    <row r="5052" spans="5:5" x14ac:dyDescent="0.25">
      <c r="E5052" s="58"/>
    </row>
    <row r="5053" spans="5:5" x14ac:dyDescent="0.25">
      <c r="E5053" s="58"/>
    </row>
    <row r="5054" spans="5:5" x14ac:dyDescent="0.25">
      <c r="E5054" s="58"/>
    </row>
    <row r="5055" spans="5:5" x14ac:dyDescent="0.25">
      <c r="E5055" s="58"/>
    </row>
    <row r="5056" spans="5:5" x14ac:dyDescent="0.25">
      <c r="E5056" s="58"/>
    </row>
    <row r="5057" spans="5:5" x14ac:dyDescent="0.25">
      <c r="E5057" s="58"/>
    </row>
    <row r="5058" spans="5:5" x14ac:dyDescent="0.25">
      <c r="E5058" s="58"/>
    </row>
    <row r="5059" spans="5:5" x14ac:dyDescent="0.25">
      <c r="E5059" s="58"/>
    </row>
    <row r="5060" spans="5:5" x14ac:dyDescent="0.25">
      <c r="E5060" s="58"/>
    </row>
    <row r="5061" spans="5:5" x14ac:dyDescent="0.25">
      <c r="E5061" s="58"/>
    </row>
    <row r="5062" spans="5:5" x14ac:dyDescent="0.25">
      <c r="E5062" s="58"/>
    </row>
    <row r="5063" spans="5:5" x14ac:dyDescent="0.25">
      <c r="E5063" s="58"/>
    </row>
    <row r="5064" spans="5:5" x14ac:dyDescent="0.25">
      <c r="E5064" s="58"/>
    </row>
    <row r="5065" spans="5:5" x14ac:dyDescent="0.25">
      <c r="E5065" s="58"/>
    </row>
    <row r="5066" spans="5:5" x14ac:dyDescent="0.25">
      <c r="E5066" s="58"/>
    </row>
    <row r="5067" spans="5:5" x14ac:dyDescent="0.25">
      <c r="E5067" s="58"/>
    </row>
    <row r="5068" spans="5:5" x14ac:dyDescent="0.25">
      <c r="E5068" s="58"/>
    </row>
    <row r="5069" spans="5:5" x14ac:dyDescent="0.25">
      <c r="E5069" s="58"/>
    </row>
    <row r="5070" spans="5:5" x14ac:dyDescent="0.25">
      <c r="E5070" s="58"/>
    </row>
    <row r="5071" spans="5:5" x14ac:dyDescent="0.25">
      <c r="E5071" s="58"/>
    </row>
    <row r="5072" spans="5:5" x14ac:dyDescent="0.25">
      <c r="E5072" s="58"/>
    </row>
    <row r="5073" spans="5:5" x14ac:dyDescent="0.25">
      <c r="E5073" s="58"/>
    </row>
    <row r="5074" spans="5:5" x14ac:dyDescent="0.25">
      <c r="E5074" s="58"/>
    </row>
    <row r="5075" spans="5:5" x14ac:dyDescent="0.25">
      <c r="E5075" s="58"/>
    </row>
    <row r="5076" spans="5:5" x14ac:dyDescent="0.25">
      <c r="E5076" s="58"/>
    </row>
    <row r="5077" spans="5:5" x14ac:dyDescent="0.25">
      <c r="E5077" s="58"/>
    </row>
    <row r="5078" spans="5:5" x14ac:dyDescent="0.25">
      <c r="E5078" s="58"/>
    </row>
    <row r="5079" spans="5:5" x14ac:dyDescent="0.25">
      <c r="E5079" s="58"/>
    </row>
    <row r="5080" spans="5:5" x14ac:dyDescent="0.25">
      <c r="E5080" s="58"/>
    </row>
    <row r="5081" spans="5:5" x14ac:dyDescent="0.25">
      <c r="E5081" s="58"/>
    </row>
    <row r="5082" spans="5:5" x14ac:dyDescent="0.25">
      <c r="E5082" s="58"/>
    </row>
    <row r="5083" spans="5:5" x14ac:dyDescent="0.25">
      <c r="E5083" s="58"/>
    </row>
    <row r="5084" spans="5:5" x14ac:dyDescent="0.25">
      <c r="E5084" s="58"/>
    </row>
    <row r="5085" spans="5:5" x14ac:dyDescent="0.25">
      <c r="E5085" s="58"/>
    </row>
    <row r="5086" spans="5:5" x14ac:dyDescent="0.25">
      <c r="E5086" s="58"/>
    </row>
    <row r="5087" spans="5:5" x14ac:dyDescent="0.25">
      <c r="E5087" s="58"/>
    </row>
    <row r="5088" spans="5:5" x14ac:dyDescent="0.25">
      <c r="E5088" s="58"/>
    </row>
    <row r="5089" spans="5:5" x14ac:dyDescent="0.25">
      <c r="E5089" s="58"/>
    </row>
    <row r="5090" spans="5:5" x14ac:dyDescent="0.25">
      <c r="E5090" s="58"/>
    </row>
    <row r="5091" spans="5:5" x14ac:dyDescent="0.25">
      <c r="E5091" s="58"/>
    </row>
    <row r="5092" spans="5:5" x14ac:dyDescent="0.25">
      <c r="E5092" s="58"/>
    </row>
    <row r="5093" spans="5:5" x14ac:dyDescent="0.25">
      <c r="E5093" s="58"/>
    </row>
    <row r="5094" spans="5:5" x14ac:dyDescent="0.25">
      <c r="E5094" s="58"/>
    </row>
    <row r="5095" spans="5:5" x14ac:dyDescent="0.25">
      <c r="E5095" s="58"/>
    </row>
    <row r="5096" spans="5:5" x14ac:dyDescent="0.25">
      <c r="E5096" s="58"/>
    </row>
    <row r="5097" spans="5:5" x14ac:dyDescent="0.25">
      <c r="E5097" s="58"/>
    </row>
    <row r="5098" spans="5:5" x14ac:dyDescent="0.25">
      <c r="E5098" s="58"/>
    </row>
    <row r="5099" spans="5:5" x14ac:dyDescent="0.25">
      <c r="E5099" s="58"/>
    </row>
    <row r="5100" spans="5:5" x14ac:dyDescent="0.25">
      <c r="E5100" s="58"/>
    </row>
    <row r="5101" spans="5:5" x14ac:dyDescent="0.25">
      <c r="E5101" s="58"/>
    </row>
    <row r="5102" spans="5:5" x14ac:dyDescent="0.25">
      <c r="E5102" s="58"/>
    </row>
    <row r="5103" spans="5:5" x14ac:dyDescent="0.25">
      <c r="E5103" s="58"/>
    </row>
    <row r="5104" spans="5:5" x14ac:dyDescent="0.25">
      <c r="E5104" s="58"/>
    </row>
    <row r="5105" spans="5:5" x14ac:dyDescent="0.25">
      <c r="E5105" s="58"/>
    </row>
    <row r="5106" spans="5:5" x14ac:dyDescent="0.25">
      <c r="E5106" s="58"/>
    </row>
    <row r="5107" spans="5:5" x14ac:dyDescent="0.25">
      <c r="E5107" s="58"/>
    </row>
    <row r="5108" spans="5:5" x14ac:dyDescent="0.25">
      <c r="E5108" s="58"/>
    </row>
    <row r="5109" spans="5:5" x14ac:dyDescent="0.25">
      <c r="E5109" s="58"/>
    </row>
    <row r="5110" spans="5:5" x14ac:dyDescent="0.25">
      <c r="E5110" s="58"/>
    </row>
    <row r="5111" spans="5:5" x14ac:dyDescent="0.25">
      <c r="E5111" s="58"/>
    </row>
    <row r="5112" spans="5:5" x14ac:dyDescent="0.25">
      <c r="E5112" s="58"/>
    </row>
    <row r="5113" spans="5:5" x14ac:dyDescent="0.25">
      <c r="E5113" s="58"/>
    </row>
    <row r="5114" spans="5:5" x14ac:dyDescent="0.25">
      <c r="E5114" s="58"/>
    </row>
    <row r="5115" spans="5:5" x14ac:dyDescent="0.25">
      <c r="E5115" s="58"/>
    </row>
    <row r="5116" spans="5:5" x14ac:dyDescent="0.25">
      <c r="E5116" s="58"/>
    </row>
    <row r="5117" spans="5:5" x14ac:dyDescent="0.25">
      <c r="E5117" s="58"/>
    </row>
    <row r="5118" spans="5:5" x14ac:dyDescent="0.25">
      <c r="E5118" s="58"/>
    </row>
    <row r="5119" spans="5:5" x14ac:dyDescent="0.25">
      <c r="E5119" s="58"/>
    </row>
    <row r="5120" spans="5:5" x14ac:dyDescent="0.25">
      <c r="E5120" s="58"/>
    </row>
    <row r="5121" spans="5:5" x14ac:dyDescent="0.25">
      <c r="E5121" s="58"/>
    </row>
    <row r="5122" spans="5:5" x14ac:dyDescent="0.25">
      <c r="E5122" s="58"/>
    </row>
    <row r="5123" spans="5:5" x14ac:dyDescent="0.25">
      <c r="E5123" s="58"/>
    </row>
    <row r="5124" spans="5:5" x14ac:dyDescent="0.25">
      <c r="E5124" s="58"/>
    </row>
    <row r="5125" spans="5:5" x14ac:dyDescent="0.25">
      <c r="E5125" s="58"/>
    </row>
    <row r="5126" spans="5:5" x14ac:dyDescent="0.25">
      <c r="E5126" s="58"/>
    </row>
    <row r="5127" spans="5:5" x14ac:dyDescent="0.25">
      <c r="E5127" s="58"/>
    </row>
    <row r="5128" spans="5:5" x14ac:dyDescent="0.25">
      <c r="E5128" s="58"/>
    </row>
    <row r="5129" spans="5:5" x14ac:dyDescent="0.25">
      <c r="E5129" s="58"/>
    </row>
    <row r="5130" spans="5:5" x14ac:dyDescent="0.25">
      <c r="E5130" s="58"/>
    </row>
    <row r="5131" spans="5:5" x14ac:dyDescent="0.25">
      <c r="E5131" s="58"/>
    </row>
    <row r="5132" spans="5:5" x14ac:dyDescent="0.25">
      <c r="E5132" s="58"/>
    </row>
    <row r="5133" spans="5:5" x14ac:dyDescent="0.25">
      <c r="E5133" s="58"/>
    </row>
    <row r="5134" spans="5:5" x14ac:dyDescent="0.25">
      <c r="E5134" s="58"/>
    </row>
    <row r="5135" spans="5:5" x14ac:dyDescent="0.25">
      <c r="E5135" s="58"/>
    </row>
    <row r="5136" spans="5:5" x14ac:dyDescent="0.25">
      <c r="E5136" s="58"/>
    </row>
    <row r="5137" spans="5:5" x14ac:dyDescent="0.25">
      <c r="E5137" s="58"/>
    </row>
    <row r="5138" spans="5:5" x14ac:dyDescent="0.25">
      <c r="E5138" s="58"/>
    </row>
    <row r="5139" spans="5:5" x14ac:dyDescent="0.25">
      <c r="E5139" s="58"/>
    </row>
    <row r="5140" spans="5:5" x14ac:dyDescent="0.25">
      <c r="E5140" s="58"/>
    </row>
    <row r="5141" spans="5:5" x14ac:dyDescent="0.25">
      <c r="E5141" s="58"/>
    </row>
    <row r="5142" spans="5:5" x14ac:dyDescent="0.25">
      <c r="E5142" s="58"/>
    </row>
    <row r="5143" spans="5:5" x14ac:dyDescent="0.25">
      <c r="E5143" s="58"/>
    </row>
    <row r="5144" spans="5:5" x14ac:dyDescent="0.25">
      <c r="E5144" s="58"/>
    </row>
    <row r="5145" spans="5:5" x14ac:dyDescent="0.25">
      <c r="E5145" s="58"/>
    </row>
    <row r="5146" spans="5:5" x14ac:dyDescent="0.25">
      <c r="E5146" s="58"/>
    </row>
    <row r="5147" spans="5:5" x14ac:dyDescent="0.25">
      <c r="E5147" s="58"/>
    </row>
    <row r="5148" spans="5:5" x14ac:dyDescent="0.25">
      <c r="E5148" s="58"/>
    </row>
    <row r="5149" spans="5:5" x14ac:dyDescent="0.25">
      <c r="E5149" s="58"/>
    </row>
    <row r="5150" spans="5:5" x14ac:dyDescent="0.25">
      <c r="E5150" s="58"/>
    </row>
    <row r="5151" spans="5:5" x14ac:dyDescent="0.25">
      <c r="E5151" s="58"/>
    </row>
    <row r="5152" spans="5:5" x14ac:dyDescent="0.25">
      <c r="E5152" s="58"/>
    </row>
    <row r="5153" spans="5:5" x14ac:dyDescent="0.25">
      <c r="E5153" s="58"/>
    </row>
    <row r="5154" spans="5:5" x14ac:dyDescent="0.25">
      <c r="E5154" s="58"/>
    </row>
    <row r="5155" spans="5:5" x14ac:dyDescent="0.25">
      <c r="E5155" s="58"/>
    </row>
    <row r="5156" spans="5:5" x14ac:dyDescent="0.25">
      <c r="E5156" s="58"/>
    </row>
    <row r="5157" spans="5:5" x14ac:dyDescent="0.25">
      <c r="E5157" s="58"/>
    </row>
    <row r="5158" spans="5:5" x14ac:dyDescent="0.25">
      <c r="E5158" s="58"/>
    </row>
    <row r="5159" spans="5:5" x14ac:dyDescent="0.25">
      <c r="E5159" s="58"/>
    </row>
    <row r="5160" spans="5:5" x14ac:dyDescent="0.25">
      <c r="E5160" s="58"/>
    </row>
    <row r="5161" spans="5:5" x14ac:dyDescent="0.25">
      <c r="E5161" s="58"/>
    </row>
    <row r="5162" spans="5:5" x14ac:dyDescent="0.25">
      <c r="E5162" s="58"/>
    </row>
    <row r="5163" spans="5:5" x14ac:dyDescent="0.25">
      <c r="E5163" s="58"/>
    </row>
    <row r="5164" spans="5:5" x14ac:dyDescent="0.25">
      <c r="E5164" s="58"/>
    </row>
    <row r="5165" spans="5:5" x14ac:dyDescent="0.25">
      <c r="E5165" s="58"/>
    </row>
    <row r="5166" spans="5:5" x14ac:dyDescent="0.25">
      <c r="E5166" s="58"/>
    </row>
    <row r="5167" spans="5:5" x14ac:dyDescent="0.25">
      <c r="E5167" s="58"/>
    </row>
    <row r="5168" spans="5:5" x14ac:dyDescent="0.25">
      <c r="E5168" s="58"/>
    </row>
    <row r="5169" spans="5:5" x14ac:dyDescent="0.25">
      <c r="E5169" s="58"/>
    </row>
    <row r="5170" spans="5:5" x14ac:dyDescent="0.25">
      <c r="E5170" s="58"/>
    </row>
    <row r="5171" spans="5:5" x14ac:dyDescent="0.25">
      <c r="E5171" s="58"/>
    </row>
    <row r="5172" spans="5:5" x14ac:dyDescent="0.25">
      <c r="E5172" s="58"/>
    </row>
    <row r="5173" spans="5:5" x14ac:dyDescent="0.25">
      <c r="E5173" s="58"/>
    </row>
    <row r="5174" spans="5:5" x14ac:dyDescent="0.25">
      <c r="E5174" s="58"/>
    </row>
    <row r="5175" spans="5:5" x14ac:dyDescent="0.25">
      <c r="E5175" s="58"/>
    </row>
    <row r="5176" spans="5:5" x14ac:dyDescent="0.25">
      <c r="E5176" s="58"/>
    </row>
    <row r="5177" spans="5:5" x14ac:dyDescent="0.25">
      <c r="E5177" s="58"/>
    </row>
    <row r="5178" spans="5:5" x14ac:dyDescent="0.25">
      <c r="E5178" s="58"/>
    </row>
    <row r="5179" spans="5:5" x14ac:dyDescent="0.25">
      <c r="E5179" s="58"/>
    </row>
    <row r="5180" spans="5:5" x14ac:dyDescent="0.25">
      <c r="E5180" s="58"/>
    </row>
    <row r="5181" spans="5:5" x14ac:dyDescent="0.25">
      <c r="E5181" s="58"/>
    </row>
    <row r="5182" spans="5:5" x14ac:dyDescent="0.25">
      <c r="E5182" s="58"/>
    </row>
    <row r="5183" spans="5:5" x14ac:dyDescent="0.25">
      <c r="E5183" s="58"/>
    </row>
    <row r="5184" spans="5:5" x14ac:dyDescent="0.25">
      <c r="E5184" s="58"/>
    </row>
    <row r="5185" spans="5:5" x14ac:dyDescent="0.25">
      <c r="E5185" s="58"/>
    </row>
    <row r="5186" spans="5:5" x14ac:dyDescent="0.25">
      <c r="E5186" s="58"/>
    </row>
    <row r="5187" spans="5:5" x14ac:dyDescent="0.25">
      <c r="E5187" s="58"/>
    </row>
    <row r="5188" spans="5:5" x14ac:dyDescent="0.25">
      <c r="E5188" s="58"/>
    </row>
    <row r="5189" spans="5:5" x14ac:dyDescent="0.25">
      <c r="E5189" s="58"/>
    </row>
    <row r="5190" spans="5:5" x14ac:dyDescent="0.25">
      <c r="E5190" s="58"/>
    </row>
    <row r="5191" spans="5:5" x14ac:dyDescent="0.25">
      <c r="E5191" s="58"/>
    </row>
    <row r="5192" spans="5:5" x14ac:dyDescent="0.25">
      <c r="E5192" s="58"/>
    </row>
    <row r="5193" spans="5:5" x14ac:dyDescent="0.25">
      <c r="E5193" s="58"/>
    </row>
    <row r="5194" spans="5:5" x14ac:dyDescent="0.25">
      <c r="E5194" s="58"/>
    </row>
    <row r="5195" spans="5:5" x14ac:dyDescent="0.25">
      <c r="E5195" s="58"/>
    </row>
    <row r="5196" spans="5:5" x14ac:dyDescent="0.25">
      <c r="E5196" s="58"/>
    </row>
    <row r="5197" spans="5:5" x14ac:dyDescent="0.25">
      <c r="E5197" s="58"/>
    </row>
    <row r="5198" spans="5:5" x14ac:dyDescent="0.25">
      <c r="E5198" s="58"/>
    </row>
    <row r="5199" spans="5:5" x14ac:dyDescent="0.25">
      <c r="E5199" s="58"/>
    </row>
    <row r="5200" spans="5:5" x14ac:dyDescent="0.25">
      <c r="E5200" s="58"/>
    </row>
    <row r="5201" spans="5:5" x14ac:dyDescent="0.25">
      <c r="E5201" s="58"/>
    </row>
    <row r="5202" spans="5:5" x14ac:dyDescent="0.25">
      <c r="E5202" s="58"/>
    </row>
    <row r="5203" spans="5:5" x14ac:dyDescent="0.25">
      <c r="E5203" s="58"/>
    </row>
    <row r="5204" spans="5:5" x14ac:dyDescent="0.25">
      <c r="E5204" s="58"/>
    </row>
    <row r="5205" spans="5:5" x14ac:dyDescent="0.25">
      <c r="E5205" s="58"/>
    </row>
    <row r="5206" spans="5:5" x14ac:dyDescent="0.25">
      <c r="E5206" s="58"/>
    </row>
    <row r="5207" spans="5:5" x14ac:dyDescent="0.25">
      <c r="E5207" s="58"/>
    </row>
    <row r="5208" spans="5:5" x14ac:dyDescent="0.25">
      <c r="E5208" s="58"/>
    </row>
    <row r="5209" spans="5:5" x14ac:dyDescent="0.25">
      <c r="E5209" s="58"/>
    </row>
    <row r="5210" spans="5:5" x14ac:dyDescent="0.25">
      <c r="E5210" s="58"/>
    </row>
    <row r="5211" spans="5:5" x14ac:dyDescent="0.25">
      <c r="E5211" s="58"/>
    </row>
    <row r="5212" spans="5:5" x14ac:dyDescent="0.25">
      <c r="E5212" s="58"/>
    </row>
    <row r="5213" spans="5:5" x14ac:dyDescent="0.25">
      <c r="E5213" s="58"/>
    </row>
    <row r="5214" spans="5:5" x14ac:dyDescent="0.25">
      <c r="E5214" s="58"/>
    </row>
    <row r="5215" spans="5:5" x14ac:dyDescent="0.25">
      <c r="E5215" s="58"/>
    </row>
    <row r="5216" spans="5:5" x14ac:dyDescent="0.25">
      <c r="E5216" s="58"/>
    </row>
    <row r="5217" spans="5:5" x14ac:dyDescent="0.25">
      <c r="E5217" s="58"/>
    </row>
    <row r="5218" spans="5:5" x14ac:dyDescent="0.25">
      <c r="E5218" s="58"/>
    </row>
    <row r="5219" spans="5:5" x14ac:dyDescent="0.25">
      <c r="E5219" s="58"/>
    </row>
    <row r="5220" spans="5:5" x14ac:dyDescent="0.25">
      <c r="E5220" s="58"/>
    </row>
    <row r="5221" spans="5:5" x14ac:dyDescent="0.25">
      <c r="E5221" s="58"/>
    </row>
    <row r="5222" spans="5:5" x14ac:dyDescent="0.25">
      <c r="E5222" s="58"/>
    </row>
    <row r="5223" spans="5:5" x14ac:dyDescent="0.25">
      <c r="E5223" s="58"/>
    </row>
    <row r="5224" spans="5:5" x14ac:dyDescent="0.25">
      <c r="E5224" s="58"/>
    </row>
    <row r="5225" spans="5:5" x14ac:dyDescent="0.25">
      <c r="E5225" s="58"/>
    </row>
    <row r="5226" spans="5:5" x14ac:dyDescent="0.25">
      <c r="E5226" s="58"/>
    </row>
    <row r="5227" spans="5:5" x14ac:dyDescent="0.25">
      <c r="E5227" s="58"/>
    </row>
    <row r="5228" spans="5:5" x14ac:dyDescent="0.25">
      <c r="E5228" s="58"/>
    </row>
    <row r="5229" spans="5:5" x14ac:dyDescent="0.25">
      <c r="E5229" s="58"/>
    </row>
    <row r="5230" spans="5:5" x14ac:dyDescent="0.25">
      <c r="E5230" s="58"/>
    </row>
    <row r="5231" spans="5:5" x14ac:dyDescent="0.25">
      <c r="E5231" s="58"/>
    </row>
    <row r="5232" spans="5:5" x14ac:dyDescent="0.25">
      <c r="E5232" s="58"/>
    </row>
    <row r="5233" spans="5:5" x14ac:dyDescent="0.25">
      <c r="E5233" s="58"/>
    </row>
    <row r="5234" spans="5:5" x14ac:dyDescent="0.25">
      <c r="E5234" s="58"/>
    </row>
    <row r="5235" spans="5:5" x14ac:dyDescent="0.25">
      <c r="E5235" s="58"/>
    </row>
    <row r="5236" spans="5:5" x14ac:dyDescent="0.25">
      <c r="E5236" s="58"/>
    </row>
    <row r="5237" spans="5:5" x14ac:dyDescent="0.25">
      <c r="E5237" s="58"/>
    </row>
    <row r="5238" spans="5:5" x14ac:dyDescent="0.25">
      <c r="E5238" s="58"/>
    </row>
    <row r="5239" spans="5:5" x14ac:dyDescent="0.25">
      <c r="E5239" s="58"/>
    </row>
    <row r="5240" spans="5:5" x14ac:dyDescent="0.25">
      <c r="E5240" s="58"/>
    </row>
    <row r="5241" spans="5:5" x14ac:dyDescent="0.25">
      <c r="E5241" s="58"/>
    </row>
    <row r="5242" spans="5:5" x14ac:dyDescent="0.25">
      <c r="E5242" s="58"/>
    </row>
    <row r="5243" spans="5:5" x14ac:dyDescent="0.25">
      <c r="E5243" s="58"/>
    </row>
    <row r="5244" spans="5:5" x14ac:dyDescent="0.25">
      <c r="E5244" s="58"/>
    </row>
    <row r="5245" spans="5:5" x14ac:dyDescent="0.25">
      <c r="E5245" s="58"/>
    </row>
    <row r="5246" spans="5:5" x14ac:dyDescent="0.25">
      <c r="E5246" s="58"/>
    </row>
    <row r="5247" spans="5:5" x14ac:dyDescent="0.25">
      <c r="E5247" s="58"/>
    </row>
    <row r="5248" spans="5:5" x14ac:dyDescent="0.25">
      <c r="E5248" s="58"/>
    </row>
    <row r="5249" spans="5:5" x14ac:dyDescent="0.25">
      <c r="E5249" s="58"/>
    </row>
    <row r="5250" spans="5:5" x14ac:dyDescent="0.25">
      <c r="E5250" s="58"/>
    </row>
    <row r="5251" spans="5:5" x14ac:dyDescent="0.25">
      <c r="E5251" s="58"/>
    </row>
    <row r="5252" spans="5:5" x14ac:dyDescent="0.25">
      <c r="E5252" s="58"/>
    </row>
    <row r="5253" spans="5:5" x14ac:dyDescent="0.25">
      <c r="E5253" s="58"/>
    </row>
    <row r="5254" spans="5:5" x14ac:dyDescent="0.25">
      <c r="E5254" s="58"/>
    </row>
    <row r="5255" spans="5:5" x14ac:dyDescent="0.25">
      <c r="E5255" s="58"/>
    </row>
    <row r="5256" spans="5:5" x14ac:dyDescent="0.25">
      <c r="E5256" s="58"/>
    </row>
    <row r="5257" spans="5:5" x14ac:dyDescent="0.25">
      <c r="E5257" s="58"/>
    </row>
    <row r="5258" spans="5:5" x14ac:dyDescent="0.25">
      <c r="E5258" s="58"/>
    </row>
    <row r="5259" spans="5:5" x14ac:dyDescent="0.25">
      <c r="E5259" s="58"/>
    </row>
    <row r="5260" spans="5:5" x14ac:dyDescent="0.25">
      <c r="E5260" s="58"/>
    </row>
    <row r="5261" spans="5:5" x14ac:dyDescent="0.25">
      <c r="E5261" s="58"/>
    </row>
    <row r="5262" spans="5:5" x14ac:dyDescent="0.25">
      <c r="E5262" s="58"/>
    </row>
    <row r="5263" spans="5:5" x14ac:dyDescent="0.25">
      <c r="E5263" s="58"/>
    </row>
    <row r="5264" spans="5:5" x14ac:dyDescent="0.25">
      <c r="E5264" s="58"/>
    </row>
    <row r="5265" spans="5:5" x14ac:dyDescent="0.25">
      <c r="E5265" s="58"/>
    </row>
    <row r="5266" spans="5:5" x14ac:dyDescent="0.25">
      <c r="E5266" s="58"/>
    </row>
    <row r="5267" spans="5:5" x14ac:dyDescent="0.25">
      <c r="E5267" s="58"/>
    </row>
    <row r="5268" spans="5:5" x14ac:dyDescent="0.25">
      <c r="E5268" s="58"/>
    </row>
    <row r="5269" spans="5:5" x14ac:dyDescent="0.25">
      <c r="E5269" s="58"/>
    </row>
    <row r="5270" spans="5:5" x14ac:dyDescent="0.25">
      <c r="E5270" s="58"/>
    </row>
    <row r="5271" spans="5:5" x14ac:dyDescent="0.25">
      <c r="E5271" s="58"/>
    </row>
    <row r="5272" spans="5:5" x14ac:dyDescent="0.25">
      <c r="E5272" s="58"/>
    </row>
    <row r="5273" spans="5:5" x14ac:dyDescent="0.25">
      <c r="E5273" s="58"/>
    </row>
    <row r="5274" spans="5:5" x14ac:dyDescent="0.25">
      <c r="E5274" s="58"/>
    </row>
    <row r="5275" spans="5:5" x14ac:dyDescent="0.25">
      <c r="E5275" s="58"/>
    </row>
    <row r="5276" spans="5:5" x14ac:dyDescent="0.25">
      <c r="E5276" s="58"/>
    </row>
    <row r="5277" spans="5:5" x14ac:dyDescent="0.25">
      <c r="E5277" s="58"/>
    </row>
    <row r="5278" spans="5:5" x14ac:dyDescent="0.25">
      <c r="E5278" s="58"/>
    </row>
    <row r="5279" spans="5:5" x14ac:dyDescent="0.25">
      <c r="E5279" s="58"/>
    </row>
    <row r="5280" spans="5:5" x14ac:dyDescent="0.25">
      <c r="E5280" s="58"/>
    </row>
    <row r="5281" spans="5:5" x14ac:dyDescent="0.25">
      <c r="E5281" s="58"/>
    </row>
    <row r="5282" spans="5:5" x14ac:dyDescent="0.25">
      <c r="E5282" s="58"/>
    </row>
    <row r="5283" spans="5:5" x14ac:dyDescent="0.25">
      <c r="E5283" s="58"/>
    </row>
    <row r="5284" spans="5:5" x14ac:dyDescent="0.25">
      <c r="E5284" s="58"/>
    </row>
    <row r="5285" spans="5:5" x14ac:dyDescent="0.25">
      <c r="E5285" s="58"/>
    </row>
    <row r="5286" spans="5:5" x14ac:dyDescent="0.25">
      <c r="E5286" s="58"/>
    </row>
    <row r="5287" spans="5:5" x14ac:dyDescent="0.25">
      <c r="E5287" s="58"/>
    </row>
    <row r="5288" spans="5:5" x14ac:dyDescent="0.25">
      <c r="E5288" s="58"/>
    </row>
    <row r="5289" spans="5:5" x14ac:dyDescent="0.25">
      <c r="E5289" s="58"/>
    </row>
    <row r="5290" spans="5:5" x14ac:dyDescent="0.25">
      <c r="E5290" s="58"/>
    </row>
    <row r="5291" spans="5:5" x14ac:dyDescent="0.25">
      <c r="E5291" s="58"/>
    </row>
    <row r="5292" spans="5:5" x14ac:dyDescent="0.25">
      <c r="E5292" s="58"/>
    </row>
    <row r="5293" spans="5:5" x14ac:dyDescent="0.25">
      <c r="E5293" s="58"/>
    </row>
    <row r="5294" spans="5:5" x14ac:dyDescent="0.25">
      <c r="E5294" s="58"/>
    </row>
    <row r="5295" spans="5:5" x14ac:dyDescent="0.25">
      <c r="E5295" s="58"/>
    </row>
    <row r="5296" spans="5:5" x14ac:dyDescent="0.25">
      <c r="E5296" s="58"/>
    </row>
    <row r="5297" spans="5:5" x14ac:dyDescent="0.25">
      <c r="E5297" s="58"/>
    </row>
    <row r="5298" spans="5:5" x14ac:dyDescent="0.25">
      <c r="E5298" s="58"/>
    </row>
    <row r="5299" spans="5:5" x14ac:dyDescent="0.25">
      <c r="E5299" s="58"/>
    </row>
    <row r="5300" spans="5:5" x14ac:dyDescent="0.25">
      <c r="E5300" s="58"/>
    </row>
    <row r="5301" spans="5:5" x14ac:dyDescent="0.25">
      <c r="E5301" s="58"/>
    </row>
    <row r="5302" spans="5:5" x14ac:dyDescent="0.25">
      <c r="E5302" s="58"/>
    </row>
    <row r="5303" spans="5:5" x14ac:dyDescent="0.25">
      <c r="E5303" s="58"/>
    </row>
    <row r="5304" spans="5:5" x14ac:dyDescent="0.25">
      <c r="E5304" s="58"/>
    </row>
    <row r="5305" spans="5:5" x14ac:dyDescent="0.25">
      <c r="E5305" s="58"/>
    </row>
    <row r="5306" spans="5:5" x14ac:dyDescent="0.25">
      <c r="E5306" s="58"/>
    </row>
    <row r="5307" spans="5:5" x14ac:dyDescent="0.25">
      <c r="E5307" s="58"/>
    </row>
    <row r="5308" spans="5:5" x14ac:dyDescent="0.25">
      <c r="E5308" s="58"/>
    </row>
    <row r="5309" spans="5:5" x14ac:dyDescent="0.25">
      <c r="E5309" s="58"/>
    </row>
    <row r="5310" spans="5:5" x14ac:dyDescent="0.25">
      <c r="E5310" s="58"/>
    </row>
    <row r="5311" spans="5:5" x14ac:dyDescent="0.25">
      <c r="E5311" s="58"/>
    </row>
    <row r="5312" spans="5:5" x14ac:dyDescent="0.25">
      <c r="E5312" s="58"/>
    </row>
    <row r="5313" spans="5:5" x14ac:dyDescent="0.25">
      <c r="E5313" s="58"/>
    </row>
    <row r="5314" spans="5:5" x14ac:dyDescent="0.25">
      <c r="E5314" s="58"/>
    </row>
    <row r="5315" spans="5:5" x14ac:dyDescent="0.25">
      <c r="E5315" s="58"/>
    </row>
    <row r="5316" spans="5:5" x14ac:dyDescent="0.25">
      <c r="E5316" s="58"/>
    </row>
    <row r="5317" spans="5:5" x14ac:dyDescent="0.25">
      <c r="E5317" s="58"/>
    </row>
    <row r="5318" spans="5:5" x14ac:dyDescent="0.25">
      <c r="E5318" s="58"/>
    </row>
    <row r="5319" spans="5:5" x14ac:dyDescent="0.25">
      <c r="E5319" s="58"/>
    </row>
    <row r="5320" spans="5:5" x14ac:dyDescent="0.25">
      <c r="E5320" s="58"/>
    </row>
    <row r="5321" spans="5:5" x14ac:dyDescent="0.25">
      <c r="E5321" s="58"/>
    </row>
    <row r="5322" spans="5:5" x14ac:dyDescent="0.25">
      <c r="E5322" s="58"/>
    </row>
    <row r="5323" spans="5:5" x14ac:dyDescent="0.25">
      <c r="E5323" s="58"/>
    </row>
    <row r="5324" spans="5:5" x14ac:dyDescent="0.25">
      <c r="E5324" s="58"/>
    </row>
    <row r="5325" spans="5:5" x14ac:dyDescent="0.25">
      <c r="E5325" s="58"/>
    </row>
    <row r="5326" spans="5:5" x14ac:dyDescent="0.25">
      <c r="E5326" s="58"/>
    </row>
    <row r="5327" spans="5:5" x14ac:dyDescent="0.25">
      <c r="E5327" s="58"/>
    </row>
    <row r="5328" spans="5:5" x14ac:dyDescent="0.25">
      <c r="E5328" s="58"/>
    </row>
    <row r="5329" spans="5:5" x14ac:dyDescent="0.25">
      <c r="E5329" s="58"/>
    </row>
    <row r="5330" spans="5:5" x14ac:dyDescent="0.25">
      <c r="E5330" s="58"/>
    </row>
    <row r="5331" spans="5:5" x14ac:dyDescent="0.25">
      <c r="E5331" s="58"/>
    </row>
    <row r="5332" spans="5:5" x14ac:dyDescent="0.25">
      <c r="E5332" s="58"/>
    </row>
    <row r="5333" spans="5:5" x14ac:dyDescent="0.25">
      <c r="E5333" s="58"/>
    </row>
    <row r="5334" spans="5:5" x14ac:dyDescent="0.25">
      <c r="E5334" s="58"/>
    </row>
    <row r="5335" spans="5:5" x14ac:dyDescent="0.25">
      <c r="E5335" s="58"/>
    </row>
    <row r="5336" spans="5:5" x14ac:dyDescent="0.25">
      <c r="E5336" s="58"/>
    </row>
    <row r="5337" spans="5:5" x14ac:dyDescent="0.25">
      <c r="E5337" s="58"/>
    </row>
    <row r="5338" spans="5:5" x14ac:dyDescent="0.25">
      <c r="E5338" s="58"/>
    </row>
    <row r="5339" spans="5:5" x14ac:dyDescent="0.25">
      <c r="E5339" s="58"/>
    </row>
    <row r="5340" spans="5:5" x14ac:dyDescent="0.25">
      <c r="E5340" s="58"/>
    </row>
    <row r="5341" spans="5:5" x14ac:dyDescent="0.25">
      <c r="E5341" s="58"/>
    </row>
    <row r="5342" spans="5:5" x14ac:dyDescent="0.25">
      <c r="E5342" s="58"/>
    </row>
    <row r="5343" spans="5:5" x14ac:dyDescent="0.25">
      <c r="E5343" s="58"/>
    </row>
    <row r="5344" spans="5:5" x14ac:dyDescent="0.25">
      <c r="E5344" s="58"/>
    </row>
    <row r="5345" spans="5:5" x14ac:dyDescent="0.25">
      <c r="E5345" s="58"/>
    </row>
    <row r="5346" spans="5:5" x14ac:dyDescent="0.25">
      <c r="E5346" s="58"/>
    </row>
    <row r="5347" spans="5:5" x14ac:dyDescent="0.25">
      <c r="E5347" s="58"/>
    </row>
    <row r="5348" spans="5:5" x14ac:dyDescent="0.25">
      <c r="E5348" s="58"/>
    </row>
    <row r="5349" spans="5:5" x14ac:dyDescent="0.25">
      <c r="E5349" s="58"/>
    </row>
    <row r="5350" spans="5:5" x14ac:dyDescent="0.25">
      <c r="E5350" s="58"/>
    </row>
    <row r="5351" spans="5:5" x14ac:dyDescent="0.25">
      <c r="E5351" s="58"/>
    </row>
    <row r="5352" spans="5:5" x14ac:dyDescent="0.25">
      <c r="E5352" s="58"/>
    </row>
    <row r="5353" spans="5:5" x14ac:dyDescent="0.25">
      <c r="E5353" s="58"/>
    </row>
    <row r="5354" spans="5:5" x14ac:dyDescent="0.25">
      <c r="E5354" s="58"/>
    </row>
    <row r="5355" spans="5:5" x14ac:dyDescent="0.25">
      <c r="E5355" s="58"/>
    </row>
    <row r="5356" spans="5:5" x14ac:dyDescent="0.25">
      <c r="E5356" s="58"/>
    </row>
    <row r="5357" spans="5:5" x14ac:dyDescent="0.25">
      <c r="E5357" s="58"/>
    </row>
    <row r="5358" spans="5:5" x14ac:dyDescent="0.25">
      <c r="E5358" s="58"/>
    </row>
    <row r="5359" spans="5:5" x14ac:dyDescent="0.25">
      <c r="E5359" s="58"/>
    </row>
    <row r="5360" spans="5:5" x14ac:dyDescent="0.25">
      <c r="E5360" s="58"/>
    </row>
    <row r="5361" spans="5:5" x14ac:dyDescent="0.25">
      <c r="E5361" s="58"/>
    </row>
    <row r="5362" spans="5:5" x14ac:dyDescent="0.25">
      <c r="E5362" s="58"/>
    </row>
    <row r="5363" spans="5:5" x14ac:dyDescent="0.25">
      <c r="E5363" s="58"/>
    </row>
    <row r="5364" spans="5:5" x14ac:dyDescent="0.25">
      <c r="E5364" s="58"/>
    </row>
    <row r="5365" spans="5:5" x14ac:dyDescent="0.25">
      <c r="E5365" s="58"/>
    </row>
    <row r="5366" spans="5:5" x14ac:dyDescent="0.25">
      <c r="E5366" s="58"/>
    </row>
    <row r="5367" spans="5:5" x14ac:dyDescent="0.25">
      <c r="E5367" s="58"/>
    </row>
    <row r="5368" spans="5:5" x14ac:dyDescent="0.25">
      <c r="E5368" s="58"/>
    </row>
    <row r="5369" spans="5:5" x14ac:dyDescent="0.25">
      <c r="E5369" s="58"/>
    </row>
    <row r="5370" spans="5:5" x14ac:dyDescent="0.25">
      <c r="E5370" s="58"/>
    </row>
    <row r="5371" spans="5:5" x14ac:dyDescent="0.25">
      <c r="E5371" s="58"/>
    </row>
    <row r="5372" spans="5:5" x14ac:dyDescent="0.25">
      <c r="E5372" s="58"/>
    </row>
    <row r="5373" spans="5:5" x14ac:dyDescent="0.25">
      <c r="E5373" s="58"/>
    </row>
    <row r="5374" spans="5:5" x14ac:dyDescent="0.25">
      <c r="E5374" s="58"/>
    </row>
    <row r="5375" spans="5:5" x14ac:dyDescent="0.25">
      <c r="E5375" s="58"/>
    </row>
    <row r="5376" spans="5:5" x14ac:dyDescent="0.25">
      <c r="E5376" s="58"/>
    </row>
    <row r="5377" spans="5:5" x14ac:dyDescent="0.25">
      <c r="E5377" s="58"/>
    </row>
    <row r="5378" spans="5:5" x14ac:dyDescent="0.25">
      <c r="E5378" s="58"/>
    </row>
    <row r="5379" spans="5:5" x14ac:dyDescent="0.25">
      <c r="E5379" s="58"/>
    </row>
    <row r="5380" spans="5:5" x14ac:dyDescent="0.25">
      <c r="E5380" s="58"/>
    </row>
    <row r="5381" spans="5:5" x14ac:dyDescent="0.25">
      <c r="E5381" s="58"/>
    </row>
    <row r="5382" spans="5:5" x14ac:dyDescent="0.25">
      <c r="E5382" s="58"/>
    </row>
    <row r="5383" spans="5:5" x14ac:dyDescent="0.25">
      <c r="E5383" s="58"/>
    </row>
    <row r="5384" spans="5:5" x14ac:dyDescent="0.25">
      <c r="E5384" s="58"/>
    </row>
    <row r="5385" spans="5:5" x14ac:dyDescent="0.25">
      <c r="E5385" s="58"/>
    </row>
    <row r="5386" spans="5:5" x14ac:dyDescent="0.25">
      <c r="E5386" s="58"/>
    </row>
    <row r="5387" spans="5:5" x14ac:dyDescent="0.25">
      <c r="E5387" s="58"/>
    </row>
    <row r="5388" spans="5:5" x14ac:dyDescent="0.25">
      <c r="E5388" s="58"/>
    </row>
    <row r="5389" spans="5:5" x14ac:dyDescent="0.25">
      <c r="E5389" s="58"/>
    </row>
    <row r="5390" spans="5:5" x14ac:dyDescent="0.25">
      <c r="E5390" s="58"/>
    </row>
    <row r="5391" spans="5:5" x14ac:dyDescent="0.25">
      <c r="E5391" s="58"/>
    </row>
    <row r="5392" spans="5:5" x14ac:dyDescent="0.25">
      <c r="E5392" s="58"/>
    </row>
    <row r="5393" spans="5:5" x14ac:dyDescent="0.25">
      <c r="E5393" s="58"/>
    </row>
    <row r="5394" spans="5:5" x14ac:dyDescent="0.25">
      <c r="E5394" s="58"/>
    </row>
    <row r="5395" spans="5:5" x14ac:dyDescent="0.25">
      <c r="E5395" s="58"/>
    </row>
    <row r="5396" spans="5:5" x14ac:dyDescent="0.25">
      <c r="E5396" s="58"/>
    </row>
    <row r="5397" spans="5:5" x14ac:dyDescent="0.25">
      <c r="E5397" s="58"/>
    </row>
    <row r="5398" spans="5:5" x14ac:dyDescent="0.25">
      <c r="E5398" s="58"/>
    </row>
    <row r="5399" spans="5:5" x14ac:dyDescent="0.25">
      <c r="E5399" s="58"/>
    </row>
    <row r="5400" spans="5:5" x14ac:dyDescent="0.25">
      <c r="E5400" s="58"/>
    </row>
    <row r="5401" spans="5:5" x14ac:dyDescent="0.25">
      <c r="E5401" s="58"/>
    </row>
    <row r="5402" spans="5:5" x14ac:dyDescent="0.25">
      <c r="E5402" s="58"/>
    </row>
    <row r="5403" spans="5:5" x14ac:dyDescent="0.25">
      <c r="E5403" s="58"/>
    </row>
    <row r="5404" spans="5:5" x14ac:dyDescent="0.25">
      <c r="E5404" s="58"/>
    </row>
    <row r="5405" spans="5:5" x14ac:dyDescent="0.25">
      <c r="E5405" s="58"/>
    </row>
    <row r="5406" spans="5:5" x14ac:dyDescent="0.25">
      <c r="E5406" s="58"/>
    </row>
    <row r="5407" spans="5:5" x14ac:dyDescent="0.25">
      <c r="E5407" s="58"/>
    </row>
    <row r="5408" spans="5:5" x14ac:dyDescent="0.25">
      <c r="E5408" s="58"/>
    </row>
    <row r="5409" spans="5:5" x14ac:dyDescent="0.25">
      <c r="E5409" s="58"/>
    </row>
    <row r="5410" spans="5:5" x14ac:dyDescent="0.25">
      <c r="E5410" s="58"/>
    </row>
    <row r="5411" spans="5:5" x14ac:dyDescent="0.25">
      <c r="E5411" s="58"/>
    </row>
    <row r="5412" spans="5:5" x14ac:dyDescent="0.25">
      <c r="E5412" s="58"/>
    </row>
    <row r="5413" spans="5:5" x14ac:dyDescent="0.25">
      <c r="E5413" s="58"/>
    </row>
    <row r="5414" spans="5:5" x14ac:dyDescent="0.25">
      <c r="E5414" s="58"/>
    </row>
    <row r="5415" spans="5:5" x14ac:dyDescent="0.25">
      <c r="E5415" s="58"/>
    </row>
    <row r="5416" spans="5:5" x14ac:dyDescent="0.25">
      <c r="E5416" s="58"/>
    </row>
    <row r="5417" spans="5:5" x14ac:dyDescent="0.25">
      <c r="E5417" s="58"/>
    </row>
    <row r="5418" spans="5:5" x14ac:dyDescent="0.25">
      <c r="E5418" s="58"/>
    </row>
    <row r="5419" spans="5:5" x14ac:dyDescent="0.25">
      <c r="E5419" s="58"/>
    </row>
    <row r="5420" spans="5:5" x14ac:dyDescent="0.25">
      <c r="E5420" s="58"/>
    </row>
    <row r="5421" spans="5:5" x14ac:dyDescent="0.25">
      <c r="E5421" s="58"/>
    </row>
    <row r="5422" spans="5:5" x14ac:dyDescent="0.25">
      <c r="E5422" s="58"/>
    </row>
    <row r="5423" spans="5:5" x14ac:dyDescent="0.25">
      <c r="E5423" s="58"/>
    </row>
    <row r="5424" spans="5:5" x14ac:dyDescent="0.25">
      <c r="E5424" s="58"/>
    </row>
    <row r="5425" spans="5:5" x14ac:dyDescent="0.25">
      <c r="E5425" s="58"/>
    </row>
    <row r="5426" spans="5:5" x14ac:dyDescent="0.25">
      <c r="E5426" s="58"/>
    </row>
    <row r="5427" spans="5:5" x14ac:dyDescent="0.25">
      <c r="E5427" s="58"/>
    </row>
    <row r="5428" spans="5:5" x14ac:dyDescent="0.25">
      <c r="E5428" s="58"/>
    </row>
    <row r="5429" spans="5:5" x14ac:dyDescent="0.25">
      <c r="E5429" s="58"/>
    </row>
    <row r="5430" spans="5:5" x14ac:dyDescent="0.25">
      <c r="E5430" s="58"/>
    </row>
    <row r="5431" spans="5:5" x14ac:dyDescent="0.25">
      <c r="E5431" s="58"/>
    </row>
    <row r="5432" spans="5:5" x14ac:dyDescent="0.25">
      <c r="E5432" s="58"/>
    </row>
    <row r="5433" spans="5:5" x14ac:dyDescent="0.25">
      <c r="E5433" s="58"/>
    </row>
    <row r="5434" spans="5:5" x14ac:dyDescent="0.25">
      <c r="E5434" s="58"/>
    </row>
    <row r="5435" spans="5:5" x14ac:dyDescent="0.25">
      <c r="E5435" s="58"/>
    </row>
    <row r="5436" spans="5:5" x14ac:dyDescent="0.25">
      <c r="E5436" s="58"/>
    </row>
    <row r="5437" spans="5:5" x14ac:dyDescent="0.25">
      <c r="E5437" s="58"/>
    </row>
    <row r="5438" spans="5:5" x14ac:dyDescent="0.25">
      <c r="E5438" s="58"/>
    </row>
    <row r="5439" spans="5:5" x14ac:dyDescent="0.25">
      <c r="E5439" s="58"/>
    </row>
    <row r="5440" spans="5:5" x14ac:dyDescent="0.25">
      <c r="E5440" s="58"/>
    </row>
    <row r="5441" spans="5:5" x14ac:dyDescent="0.25">
      <c r="E5441" s="58"/>
    </row>
    <row r="5442" spans="5:5" x14ac:dyDescent="0.25">
      <c r="E5442" s="58"/>
    </row>
    <row r="5443" spans="5:5" x14ac:dyDescent="0.25">
      <c r="E5443" s="58"/>
    </row>
    <row r="5444" spans="5:5" x14ac:dyDescent="0.25">
      <c r="E5444" s="58"/>
    </row>
    <row r="5445" spans="5:5" x14ac:dyDescent="0.25">
      <c r="E5445" s="58"/>
    </row>
    <row r="5446" spans="5:5" x14ac:dyDescent="0.25">
      <c r="E5446" s="58"/>
    </row>
    <row r="5447" spans="5:5" x14ac:dyDescent="0.25">
      <c r="E5447" s="58"/>
    </row>
    <row r="5448" spans="5:5" x14ac:dyDescent="0.25">
      <c r="E5448" s="58"/>
    </row>
    <row r="5449" spans="5:5" x14ac:dyDescent="0.25">
      <c r="E5449" s="58"/>
    </row>
    <row r="5450" spans="5:5" x14ac:dyDescent="0.25">
      <c r="E5450" s="58"/>
    </row>
    <row r="5451" spans="5:5" x14ac:dyDescent="0.25">
      <c r="E5451" s="58"/>
    </row>
    <row r="5452" spans="5:5" x14ac:dyDescent="0.25">
      <c r="E5452" s="58"/>
    </row>
    <row r="5453" spans="5:5" x14ac:dyDescent="0.25">
      <c r="E5453" s="58"/>
    </row>
    <row r="5454" spans="5:5" x14ac:dyDescent="0.25">
      <c r="E5454" s="58"/>
    </row>
    <row r="5455" spans="5:5" x14ac:dyDescent="0.25">
      <c r="E5455" s="58"/>
    </row>
    <row r="5456" spans="5:5" x14ac:dyDescent="0.25">
      <c r="E5456" s="58"/>
    </row>
    <row r="5457" spans="5:5" x14ac:dyDescent="0.25">
      <c r="E5457" s="58"/>
    </row>
    <row r="5458" spans="5:5" x14ac:dyDescent="0.25">
      <c r="E5458" s="58"/>
    </row>
    <row r="5459" spans="5:5" x14ac:dyDescent="0.25">
      <c r="E5459" s="58"/>
    </row>
    <row r="5460" spans="5:5" x14ac:dyDescent="0.25">
      <c r="E5460" s="58"/>
    </row>
    <row r="5461" spans="5:5" x14ac:dyDescent="0.25">
      <c r="E5461" s="58"/>
    </row>
    <row r="5462" spans="5:5" x14ac:dyDescent="0.25">
      <c r="E5462" s="58"/>
    </row>
    <row r="5463" spans="5:5" x14ac:dyDescent="0.25">
      <c r="E5463" s="58"/>
    </row>
    <row r="5464" spans="5:5" x14ac:dyDescent="0.25">
      <c r="E5464" s="58"/>
    </row>
    <row r="5465" spans="5:5" x14ac:dyDescent="0.25">
      <c r="E5465" s="58"/>
    </row>
    <row r="5466" spans="5:5" x14ac:dyDescent="0.25">
      <c r="E5466" s="58"/>
    </row>
    <row r="5467" spans="5:5" x14ac:dyDescent="0.25">
      <c r="E5467" s="58"/>
    </row>
    <row r="5468" spans="5:5" x14ac:dyDescent="0.25">
      <c r="E5468" s="58"/>
    </row>
    <row r="5469" spans="5:5" x14ac:dyDescent="0.25">
      <c r="E5469" s="58"/>
    </row>
    <row r="5470" spans="5:5" x14ac:dyDescent="0.25">
      <c r="E5470" s="58"/>
    </row>
    <row r="5471" spans="5:5" x14ac:dyDescent="0.25">
      <c r="E5471" s="58"/>
    </row>
    <row r="5472" spans="5:5" x14ac:dyDescent="0.25">
      <c r="E5472" s="58"/>
    </row>
    <row r="5473" spans="5:5" x14ac:dyDescent="0.25">
      <c r="E5473" s="58"/>
    </row>
    <row r="5474" spans="5:5" x14ac:dyDescent="0.25">
      <c r="E5474" s="58"/>
    </row>
    <row r="5475" spans="5:5" x14ac:dyDescent="0.25">
      <c r="E5475" s="58"/>
    </row>
    <row r="5476" spans="5:5" x14ac:dyDescent="0.25">
      <c r="E5476" s="58"/>
    </row>
    <row r="5477" spans="5:5" x14ac:dyDescent="0.25">
      <c r="E5477" s="58"/>
    </row>
    <row r="5478" spans="5:5" x14ac:dyDescent="0.25">
      <c r="E5478" s="58"/>
    </row>
    <row r="5479" spans="5:5" x14ac:dyDescent="0.25">
      <c r="E5479" s="58"/>
    </row>
    <row r="5480" spans="5:5" x14ac:dyDescent="0.25">
      <c r="E5480" s="58"/>
    </row>
    <row r="5481" spans="5:5" x14ac:dyDescent="0.25">
      <c r="E5481" s="58"/>
    </row>
    <row r="5482" spans="5:5" x14ac:dyDescent="0.25">
      <c r="E5482" s="58"/>
    </row>
    <row r="5483" spans="5:5" x14ac:dyDescent="0.25">
      <c r="E5483" s="58"/>
    </row>
    <row r="5484" spans="5:5" x14ac:dyDescent="0.25">
      <c r="E5484" s="58"/>
    </row>
    <row r="5485" spans="5:5" x14ac:dyDescent="0.25">
      <c r="E5485" s="58"/>
    </row>
    <row r="5486" spans="5:5" x14ac:dyDescent="0.25">
      <c r="E5486" s="58"/>
    </row>
    <row r="5487" spans="5:5" x14ac:dyDescent="0.25">
      <c r="E5487" s="58"/>
    </row>
    <row r="5488" spans="5:5" x14ac:dyDescent="0.25">
      <c r="E5488" s="58"/>
    </row>
    <row r="5489" spans="5:5" x14ac:dyDescent="0.25">
      <c r="E5489" s="58"/>
    </row>
    <row r="5490" spans="5:5" x14ac:dyDescent="0.25">
      <c r="E5490" s="58"/>
    </row>
    <row r="5491" spans="5:5" x14ac:dyDescent="0.25">
      <c r="E5491" s="58"/>
    </row>
    <row r="5492" spans="5:5" x14ac:dyDescent="0.25">
      <c r="E5492" s="58"/>
    </row>
    <row r="5493" spans="5:5" x14ac:dyDescent="0.25">
      <c r="E5493" s="58"/>
    </row>
    <row r="5494" spans="5:5" x14ac:dyDescent="0.25">
      <c r="E5494" s="58"/>
    </row>
    <row r="5495" spans="5:5" x14ac:dyDescent="0.25">
      <c r="E5495" s="58"/>
    </row>
    <row r="5496" spans="5:5" x14ac:dyDescent="0.25">
      <c r="E5496" s="58"/>
    </row>
    <row r="5497" spans="5:5" x14ac:dyDescent="0.25">
      <c r="E5497" s="58"/>
    </row>
    <row r="5498" spans="5:5" x14ac:dyDescent="0.25">
      <c r="E5498" s="58"/>
    </row>
    <row r="5499" spans="5:5" x14ac:dyDescent="0.25">
      <c r="E5499" s="58"/>
    </row>
    <row r="5500" spans="5:5" x14ac:dyDescent="0.25">
      <c r="E5500" s="58"/>
    </row>
    <row r="5501" spans="5:5" x14ac:dyDescent="0.25">
      <c r="E5501" s="58"/>
    </row>
    <row r="5502" spans="5:5" x14ac:dyDescent="0.25">
      <c r="E5502" s="58"/>
    </row>
    <row r="5503" spans="5:5" x14ac:dyDescent="0.25">
      <c r="E5503" s="58"/>
    </row>
    <row r="5504" spans="5:5" x14ac:dyDescent="0.25">
      <c r="E5504" s="58"/>
    </row>
    <row r="5505" spans="5:5" x14ac:dyDescent="0.25">
      <c r="E5505" s="58"/>
    </row>
    <row r="5506" spans="5:5" x14ac:dyDescent="0.25">
      <c r="E5506" s="58"/>
    </row>
    <row r="5507" spans="5:5" x14ac:dyDescent="0.25">
      <c r="E5507" s="58"/>
    </row>
    <row r="5508" spans="5:5" x14ac:dyDescent="0.25">
      <c r="E5508" s="58"/>
    </row>
    <row r="5509" spans="5:5" x14ac:dyDescent="0.25">
      <c r="E5509" s="58"/>
    </row>
    <row r="5510" spans="5:5" x14ac:dyDescent="0.25">
      <c r="E5510" s="58"/>
    </row>
    <row r="5511" spans="5:5" x14ac:dyDescent="0.25">
      <c r="E5511" s="58"/>
    </row>
    <row r="5512" spans="5:5" x14ac:dyDescent="0.25">
      <c r="E5512" s="58"/>
    </row>
    <row r="5513" spans="5:5" x14ac:dyDescent="0.25">
      <c r="E5513" s="58"/>
    </row>
    <row r="5514" spans="5:5" x14ac:dyDescent="0.25">
      <c r="E5514" s="58"/>
    </row>
    <row r="5515" spans="5:5" x14ac:dyDescent="0.25">
      <c r="E5515" s="58"/>
    </row>
    <row r="5516" spans="5:5" x14ac:dyDescent="0.25">
      <c r="E5516" s="58"/>
    </row>
    <row r="5517" spans="5:5" x14ac:dyDescent="0.25">
      <c r="E5517" s="58"/>
    </row>
    <row r="5518" spans="5:5" x14ac:dyDescent="0.25">
      <c r="E5518" s="58"/>
    </row>
    <row r="5519" spans="5:5" x14ac:dyDescent="0.25">
      <c r="E5519" s="58"/>
    </row>
    <row r="5520" spans="5:5" x14ac:dyDescent="0.25">
      <c r="E5520" s="58"/>
    </row>
    <row r="5521" spans="5:5" x14ac:dyDescent="0.25">
      <c r="E5521" s="58"/>
    </row>
    <row r="5522" spans="5:5" x14ac:dyDescent="0.25">
      <c r="E5522" s="58"/>
    </row>
    <row r="5523" spans="5:5" x14ac:dyDescent="0.25">
      <c r="E5523" s="58"/>
    </row>
    <row r="5524" spans="5:5" x14ac:dyDescent="0.25">
      <c r="E5524" s="58"/>
    </row>
    <row r="5525" spans="5:5" x14ac:dyDescent="0.25">
      <c r="E5525" s="58"/>
    </row>
    <row r="5526" spans="5:5" x14ac:dyDescent="0.25">
      <c r="E5526" s="58"/>
    </row>
    <row r="5527" spans="5:5" x14ac:dyDescent="0.25">
      <c r="E5527" s="58"/>
    </row>
    <row r="5528" spans="5:5" x14ac:dyDescent="0.25">
      <c r="E5528" s="58"/>
    </row>
    <row r="5529" spans="5:5" x14ac:dyDescent="0.25">
      <c r="E5529" s="58"/>
    </row>
    <row r="5530" spans="5:5" x14ac:dyDescent="0.25">
      <c r="E5530" s="58"/>
    </row>
    <row r="5531" spans="5:5" x14ac:dyDescent="0.25">
      <c r="E5531" s="58"/>
    </row>
    <row r="5532" spans="5:5" x14ac:dyDescent="0.25">
      <c r="E5532" s="58"/>
    </row>
    <row r="5533" spans="5:5" x14ac:dyDescent="0.25">
      <c r="E5533" s="58"/>
    </row>
    <row r="5534" spans="5:5" x14ac:dyDescent="0.25">
      <c r="E5534" s="58"/>
    </row>
    <row r="5535" spans="5:5" x14ac:dyDescent="0.25">
      <c r="E5535" s="58"/>
    </row>
    <row r="5536" spans="5:5" x14ac:dyDescent="0.25">
      <c r="E5536" s="58"/>
    </row>
    <row r="5537" spans="5:5" x14ac:dyDescent="0.25">
      <c r="E5537" s="58"/>
    </row>
    <row r="5538" spans="5:5" x14ac:dyDescent="0.25">
      <c r="E5538" s="58"/>
    </row>
    <row r="5539" spans="5:5" x14ac:dyDescent="0.25">
      <c r="E5539" s="58"/>
    </row>
    <row r="5540" spans="5:5" x14ac:dyDescent="0.25">
      <c r="E5540" s="58"/>
    </row>
    <row r="5541" spans="5:5" x14ac:dyDescent="0.25">
      <c r="E5541" s="58"/>
    </row>
    <row r="5542" spans="5:5" x14ac:dyDescent="0.25">
      <c r="E5542" s="58"/>
    </row>
    <row r="5543" spans="5:5" x14ac:dyDescent="0.25">
      <c r="E5543" s="58"/>
    </row>
    <row r="5544" spans="5:5" x14ac:dyDescent="0.25">
      <c r="E5544" s="58"/>
    </row>
    <row r="5545" spans="5:5" x14ac:dyDescent="0.25">
      <c r="E5545" s="58"/>
    </row>
    <row r="5546" spans="5:5" x14ac:dyDescent="0.25">
      <c r="E5546" s="58"/>
    </row>
    <row r="5547" spans="5:5" x14ac:dyDescent="0.25">
      <c r="E5547" s="58"/>
    </row>
    <row r="5548" spans="5:5" x14ac:dyDescent="0.25">
      <c r="E5548" s="58"/>
    </row>
    <row r="5549" spans="5:5" x14ac:dyDescent="0.25">
      <c r="E5549" s="58"/>
    </row>
    <row r="5550" spans="5:5" x14ac:dyDescent="0.25">
      <c r="E5550" s="58"/>
    </row>
    <row r="5551" spans="5:5" x14ac:dyDescent="0.25">
      <c r="E5551" s="58"/>
    </row>
    <row r="5552" spans="5:5" x14ac:dyDescent="0.25">
      <c r="E5552" s="58"/>
    </row>
    <row r="5553" spans="5:5" x14ac:dyDescent="0.25">
      <c r="E5553" s="58"/>
    </row>
    <row r="5554" spans="5:5" x14ac:dyDescent="0.25">
      <c r="E5554" s="58"/>
    </row>
    <row r="5555" spans="5:5" x14ac:dyDescent="0.25">
      <c r="E5555" s="58"/>
    </row>
    <row r="5556" spans="5:5" x14ac:dyDescent="0.25">
      <c r="E5556" s="58"/>
    </row>
    <row r="5557" spans="5:5" x14ac:dyDescent="0.25">
      <c r="E5557" s="58"/>
    </row>
    <row r="5558" spans="5:5" x14ac:dyDescent="0.25">
      <c r="E5558" s="58"/>
    </row>
    <row r="5559" spans="5:5" x14ac:dyDescent="0.25">
      <c r="E5559" s="58"/>
    </row>
    <row r="5560" spans="5:5" x14ac:dyDescent="0.25">
      <c r="E5560" s="58"/>
    </row>
    <row r="5561" spans="5:5" x14ac:dyDescent="0.25">
      <c r="E5561" s="58"/>
    </row>
    <row r="5562" spans="5:5" x14ac:dyDescent="0.25">
      <c r="E5562" s="58"/>
    </row>
    <row r="5563" spans="5:5" x14ac:dyDescent="0.25">
      <c r="E5563" s="58"/>
    </row>
    <row r="5564" spans="5:5" x14ac:dyDescent="0.25">
      <c r="E5564" s="58"/>
    </row>
    <row r="5565" spans="5:5" x14ac:dyDescent="0.25">
      <c r="E5565" s="58"/>
    </row>
    <row r="5566" spans="5:5" x14ac:dyDescent="0.25">
      <c r="E5566" s="58"/>
    </row>
    <row r="5567" spans="5:5" x14ac:dyDescent="0.25">
      <c r="E5567" s="58"/>
    </row>
    <row r="5568" spans="5:5" x14ac:dyDescent="0.25">
      <c r="E5568" s="58"/>
    </row>
    <row r="5569" spans="5:5" x14ac:dyDescent="0.25">
      <c r="E5569" s="58"/>
    </row>
    <row r="5570" spans="5:5" x14ac:dyDescent="0.25">
      <c r="E5570" s="58"/>
    </row>
    <row r="5571" spans="5:5" x14ac:dyDescent="0.25">
      <c r="E5571" s="58"/>
    </row>
    <row r="5572" spans="5:5" x14ac:dyDescent="0.25">
      <c r="E5572" s="58"/>
    </row>
    <row r="5573" spans="5:5" x14ac:dyDescent="0.25">
      <c r="E5573" s="58"/>
    </row>
    <row r="5574" spans="5:5" x14ac:dyDescent="0.25">
      <c r="E5574" s="58"/>
    </row>
    <row r="5575" spans="5:5" x14ac:dyDescent="0.25">
      <c r="E5575" s="58"/>
    </row>
    <row r="5576" spans="5:5" x14ac:dyDescent="0.25">
      <c r="E5576" s="58"/>
    </row>
    <row r="5577" spans="5:5" x14ac:dyDescent="0.25">
      <c r="E5577" s="58"/>
    </row>
    <row r="5578" spans="5:5" x14ac:dyDescent="0.25">
      <c r="E5578" s="58"/>
    </row>
    <row r="5579" spans="5:5" x14ac:dyDescent="0.25">
      <c r="E5579" s="58"/>
    </row>
    <row r="5580" spans="5:5" x14ac:dyDescent="0.25">
      <c r="E5580" s="58"/>
    </row>
    <row r="5581" spans="5:5" x14ac:dyDescent="0.25">
      <c r="E5581" s="58"/>
    </row>
    <row r="5582" spans="5:5" x14ac:dyDescent="0.25">
      <c r="E5582" s="58"/>
    </row>
    <row r="5583" spans="5:5" x14ac:dyDescent="0.25">
      <c r="E5583" s="58"/>
    </row>
    <row r="5584" spans="5:5" x14ac:dyDescent="0.25">
      <c r="E5584" s="58"/>
    </row>
    <row r="5585" spans="5:5" x14ac:dyDescent="0.25">
      <c r="E5585" s="58"/>
    </row>
    <row r="5586" spans="5:5" x14ac:dyDescent="0.25">
      <c r="E5586" s="58"/>
    </row>
    <row r="5587" spans="5:5" x14ac:dyDescent="0.25">
      <c r="E5587" s="58"/>
    </row>
    <row r="5588" spans="5:5" x14ac:dyDescent="0.25">
      <c r="E5588" s="58"/>
    </row>
    <row r="5589" spans="5:5" x14ac:dyDescent="0.25">
      <c r="E5589" s="58"/>
    </row>
    <row r="5590" spans="5:5" x14ac:dyDescent="0.25">
      <c r="E5590" s="58"/>
    </row>
    <row r="5591" spans="5:5" x14ac:dyDescent="0.25">
      <c r="E5591" s="58"/>
    </row>
    <row r="5592" spans="5:5" x14ac:dyDescent="0.25">
      <c r="E5592" s="58"/>
    </row>
    <row r="5593" spans="5:5" x14ac:dyDescent="0.25">
      <c r="E5593" s="58"/>
    </row>
    <row r="5594" spans="5:5" x14ac:dyDescent="0.25">
      <c r="E5594" s="58"/>
    </row>
    <row r="5595" spans="5:5" x14ac:dyDescent="0.25">
      <c r="E5595" s="58"/>
    </row>
    <row r="5596" spans="5:5" x14ac:dyDescent="0.25">
      <c r="E5596" s="58"/>
    </row>
    <row r="5597" spans="5:5" x14ac:dyDescent="0.25">
      <c r="E5597" s="58"/>
    </row>
    <row r="5598" spans="5:5" x14ac:dyDescent="0.25">
      <c r="E5598" s="58"/>
    </row>
    <row r="5599" spans="5:5" x14ac:dyDescent="0.25">
      <c r="E5599" s="58"/>
    </row>
    <row r="5600" spans="5:5" x14ac:dyDescent="0.25">
      <c r="E5600" s="58"/>
    </row>
    <row r="5601" spans="5:5" x14ac:dyDescent="0.25">
      <c r="E5601" s="58"/>
    </row>
    <row r="5602" spans="5:5" x14ac:dyDescent="0.25">
      <c r="E5602" s="58"/>
    </row>
    <row r="5603" spans="5:5" x14ac:dyDescent="0.25">
      <c r="E5603" s="58"/>
    </row>
    <row r="5604" spans="5:5" x14ac:dyDescent="0.25">
      <c r="E5604" s="58"/>
    </row>
    <row r="5605" spans="5:5" x14ac:dyDescent="0.25">
      <c r="E5605" s="58"/>
    </row>
    <row r="5606" spans="5:5" x14ac:dyDescent="0.25">
      <c r="E5606" s="58"/>
    </row>
    <row r="5607" spans="5:5" x14ac:dyDescent="0.25">
      <c r="E5607" s="58"/>
    </row>
    <row r="5608" spans="5:5" x14ac:dyDescent="0.25">
      <c r="E5608" s="58"/>
    </row>
    <row r="5609" spans="5:5" x14ac:dyDescent="0.25">
      <c r="E5609" s="58"/>
    </row>
    <row r="5610" spans="5:5" x14ac:dyDescent="0.25">
      <c r="E5610" s="58"/>
    </row>
    <row r="5611" spans="5:5" x14ac:dyDescent="0.25">
      <c r="E5611" s="58"/>
    </row>
    <row r="5612" spans="5:5" x14ac:dyDescent="0.25">
      <c r="E5612" s="58"/>
    </row>
    <row r="5613" spans="5:5" x14ac:dyDescent="0.25">
      <c r="E5613" s="58"/>
    </row>
    <row r="5614" spans="5:5" x14ac:dyDescent="0.25">
      <c r="E5614" s="58"/>
    </row>
    <row r="5615" spans="5:5" x14ac:dyDescent="0.25">
      <c r="E5615" s="58"/>
    </row>
    <row r="5616" spans="5:5" x14ac:dyDescent="0.25">
      <c r="E5616" s="58"/>
    </row>
    <row r="5617" spans="5:5" x14ac:dyDescent="0.25">
      <c r="E5617" s="58"/>
    </row>
    <row r="5618" spans="5:5" x14ac:dyDescent="0.25">
      <c r="E5618" s="58"/>
    </row>
    <row r="5619" spans="5:5" x14ac:dyDescent="0.25">
      <c r="E5619" s="58"/>
    </row>
    <row r="5620" spans="5:5" x14ac:dyDescent="0.25">
      <c r="E5620" s="58"/>
    </row>
    <row r="5621" spans="5:5" x14ac:dyDescent="0.25">
      <c r="E5621" s="58"/>
    </row>
    <row r="5622" spans="5:5" x14ac:dyDescent="0.25">
      <c r="E5622" s="58"/>
    </row>
    <row r="5623" spans="5:5" x14ac:dyDescent="0.25">
      <c r="E5623" s="58"/>
    </row>
    <row r="5624" spans="5:5" x14ac:dyDescent="0.25">
      <c r="E5624" s="58"/>
    </row>
    <row r="5625" spans="5:5" x14ac:dyDescent="0.25">
      <c r="E5625" s="58"/>
    </row>
    <row r="5626" spans="5:5" x14ac:dyDescent="0.25">
      <c r="E5626" s="58"/>
    </row>
    <row r="5627" spans="5:5" x14ac:dyDescent="0.25">
      <c r="E5627" s="58"/>
    </row>
    <row r="5628" spans="5:5" x14ac:dyDescent="0.25">
      <c r="E5628" s="58"/>
    </row>
    <row r="5629" spans="5:5" x14ac:dyDescent="0.25">
      <c r="E5629" s="58"/>
    </row>
    <row r="5630" spans="5:5" x14ac:dyDescent="0.25">
      <c r="E5630" s="58"/>
    </row>
    <row r="5631" spans="5:5" x14ac:dyDescent="0.25">
      <c r="E5631" s="58"/>
    </row>
    <row r="5632" spans="5:5" x14ac:dyDescent="0.25">
      <c r="E5632" s="58"/>
    </row>
    <row r="5633" spans="5:5" x14ac:dyDescent="0.25">
      <c r="E5633" s="58"/>
    </row>
    <row r="5634" spans="5:5" x14ac:dyDescent="0.25">
      <c r="E5634" s="58"/>
    </row>
    <row r="5635" spans="5:5" x14ac:dyDescent="0.25">
      <c r="E5635" s="58"/>
    </row>
    <row r="5636" spans="5:5" x14ac:dyDescent="0.25">
      <c r="E5636" s="58"/>
    </row>
    <row r="5637" spans="5:5" x14ac:dyDescent="0.25">
      <c r="E5637" s="58"/>
    </row>
    <row r="5638" spans="5:5" x14ac:dyDescent="0.25">
      <c r="E5638" s="58"/>
    </row>
    <row r="5639" spans="5:5" x14ac:dyDescent="0.25">
      <c r="E5639" s="58"/>
    </row>
    <row r="5640" spans="5:5" x14ac:dyDescent="0.25">
      <c r="E5640" s="58"/>
    </row>
    <row r="5641" spans="5:5" x14ac:dyDescent="0.25">
      <c r="E5641" s="58"/>
    </row>
    <row r="5642" spans="5:5" x14ac:dyDescent="0.25">
      <c r="E5642" s="58"/>
    </row>
    <row r="5643" spans="5:5" x14ac:dyDescent="0.25">
      <c r="E5643" s="58"/>
    </row>
    <row r="5644" spans="5:5" x14ac:dyDescent="0.25">
      <c r="E5644" s="58"/>
    </row>
    <row r="5645" spans="5:5" x14ac:dyDescent="0.25">
      <c r="E5645" s="58"/>
    </row>
    <row r="5646" spans="5:5" x14ac:dyDescent="0.25">
      <c r="E5646" s="58"/>
    </row>
    <row r="5647" spans="5:5" x14ac:dyDescent="0.25">
      <c r="E5647" s="58"/>
    </row>
    <row r="5648" spans="5:5" x14ac:dyDescent="0.25">
      <c r="E5648" s="58"/>
    </row>
    <row r="5649" spans="5:5" x14ac:dyDescent="0.25">
      <c r="E5649" s="58"/>
    </row>
    <row r="5650" spans="5:5" x14ac:dyDescent="0.25">
      <c r="E5650" s="58"/>
    </row>
    <row r="5651" spans="5:5" x14ac:dyDescent="0.25">
      <c r="E5651" s="58"/>
    </row>
    <row r="5652" spans="5:5" x14ac:dyDescent="0.25">
      <c r="E5652" s="58"/>
    </row>
    <row r="5653" spans="5:5" x14ac:dyDescent="0.25">
      <c r="E5653" s="58"/>
    </row>
    <row r="5654" spans="5:5" x14ac:dyDescent="0.25">
      <c r="E5654" s="58"/>
    </row>
    <row r="5655" spans="5:5" x14ac:dyDescent="0.25">
      <c r="E5655" s="58"/>
    </row>
    <row r="5656" spans="5:5" x14ac:dyDescent="0.25">
      <c r="E5656" s="58"/>
    </row>
    <row r="5657" spans="5:5" x14ac:dyDescent="0.25">
      <c r="E5657" s="58"/>
    </row>
    <row r="5658" spans="5:5" x14ac:dyDescent="0.25">
      <c r="E5658" s="58"/>
    </row>
    <row r="5659" spans="5:5" x14ac:dyDescent="0.25">
      <c r="E5659" s="58"/>
    </row>
    <row r="5660" spans="5:5" x14ac:dyDescent="0.25">
      <c r="E5660" s="58"/>
    </row>
    <row r="5661" spans="5:5" x14ac:dyDescent="0.25">
      <c r="E5661" s="58"/>
    </row>
    <row r="5662" spans="5:5" x14ac:dyDescent="0.25">
      <c r="E5662" s="58"/>
    </row>
    <row r="5663" spans="5:5" x14ac:dyDescent="0.25">
      <c r="E5663" s="58"/>
    </row>
    <row r="5664" spans="5:5" x14ac:dyDescent="0.25">
      <c r="E5664" s="58"/>
    </row>
    <row r="5665" spans="5:5" x14ac:dyDescent="0.25">
      <c r="E5665" s="58"/>
    </row>
    <row r="5666" spans="5:5" x14ac:dyDescent="0.25">
      <c r="E5666" s="58"/>
    </row>
    <row r="5667" spans="5:5" x14ac:dyDescent="0.25">
      <c r="E5667" s="58"/>
    </row>
    <row r="5668" spans="5:5" x14ac:dyDescent="0.25">
      <c r="E5668" s="58"/>
    </row>
    <row r="5669" spans="5:5" x14ac:dyDescent="0.25">
      <c r="E5669" s="58"/>
    </row>
    <row r="5670" spans="5:5" x14ac:dyDescent="0.25">
      <c r="E5670" s="58"/>
    </row>
    <row r="5671" spans="5:5" x14ac:dyDescent="0.25">
      <c r="E5671" s="58"/>
    </row>
    <row r="5672" spans="5:5" x14ac:dyDescent="0.25">
      <c r="E5672" s="58"/>
    </row>
    <row r="5673" spans="5:5" x14ac:dyDescent="0.25">
      <c r="E5673" s="58"/>
    </row>
    <row r="5674" spans="5:5" x14ac:dyDescent="0.25">
      <c r="E5674" s="58"/>
    </row>
    <row r="5675" spans="5:5" x14ac:dyDescent="0.25">
      <c r="E5675" s="58"/>
    </row>
    <row r="5676" spans="5:5" x14ac:dyDescent="0.25">
      <c r="E5676" s="58"/>
    </row>
    <row r="5677" spans="5:5" x14ac:dyDescent="0.25">
      <c r="E5677" s="58"/>
    </row>
    <row r="5678" spans="5:5" x14ac:dyDescent="0.25">
      <c r="E5678" s="58"/>
    </row>
    <row r="5679" spans="5:5" x14ac:dyDescent="0.25">
      <c r="E5679" s="58"/>
    </row>
    <row r="5680" spans="5:5" x14ac:dyDescent="0.25">
      <c r="E5680" s="58"/>
    </row>
    <row r="5681" spans="5:5" x14ac:dyDescent="0.25">
      <c r="E5681" s="58"/>
    </row>
    <row r="5682" spans="5:5" x14ac:dyDescent="0.25">
      <c r="E5682" s="58"/>
    </row>
    <row r="5683" spans="5:5" x14ac:dyDescent="0.25">
      <c r="E5683" s="58"/>
    </row>
    <row r="5684" spans="5:5" x14ac:dyDescent="0.25">
      <c r="E5684" s="58"/>
    </row>
    <row r="5685" spans="5:5" x14ac:dyDescent="0.25">
      <c r="E5685" s="58"/>
    </row>
    <row r="5686" spans="5:5" x14ac:dyDescent="0.25">
      <c r="E5686" s="58"/>
    </row>
    <row r="5687" spans="5:5" x14ac:dyDescent="0.25">
      <c r="E5687" s="58"/>
    </row>
    <row r="5688" spans="5:5" x14ac:dyDescent="0.25">
      <c r="E5688" s="58"/>
    </row>
    <row r="5689" spans="5:5" x14ac:dyDescent="0.25">
      <c r="E5689" s="58"/>
    </row>
    <row r="5690" spans="5:5" x14ac:dyDescent="0.25">
      <c r="E5690" s="58"/>
    </row>
    <row r="5691" spans="5:5" x14ac:dyDescent="0.25">
      <c r="E5691" s="58"/>
    </row>
    <row r="5692" spans="5:5" x14ac:dyDescent="0.25">
      <c r="E5692" s="58"/>
    </row>
    <row r="5693" spans="5:5" x14ac:dyDescent="0.25">
      <c r="E5693" s="58"/>
    </row>
    <row r="5694" spans="5:5" x14ac:dyDescent="0.25">
      <c r="E5694" s="58"/>
    </row>
    <row r="5695" spans="5:5" x14ac:dyDescent="0.25">
      <c r="E5695" s="58"/>
    </row>
    <row r="5696" spans="5:5" x14ac:dyDescent="0.25">
      <c r="E5696" s="58"/>
    </row>
    <row r="5697" spans="5:5" x14ac:dyDescent="0.25">
      <c r="E5697" s="58"/>
    </row>
    <row r="5698" spans="5:5" x14ac:dyDescent="0.25">
      <c r="E5698" s="58"/>
    </row>
    <row r="5699" spans="5:5" x14ac:dyDescent="0.25">
      <c r="E5699" s="58"/>
    </row>
    <row r="5700" spans="5:5" x14ac:dyDescent="0.25">
      <c r="E5700" s="58"/>
    </row>
    <row r="5701" spans="5:5" x14ac:dyDescent="0.25">
      <c r="E5701" s="58"/>
    </row>
    <row r="5702" spans="5:5" x14ac:dyDescent="0.25">
      <c r="E5702" s="58"/>
    </row>
    <row r="5703" spans="5:5" x14ac:dyDescent="0.25">
      <c r="E5703" s="58"/>
    </row>
    <row r="5704" spans="5:5" x14ac:dyDescent="0.25">
      <c r="E5704" s="58"/>
    </row>
    <row r="5705" spans="5:5" x14ac:dyDescent="0.25">
      <c r="E5705" s="58"/>
    </row>
    <row r="5706" spans="5:5" x14ac:dyDescent="0.25">
      <c r="E5706" s="58"/>
    </row>
    <row r="5707" spans="5:5" x14ac:dyDescent="0.25">
      <c r="E5707" s="58"/>
    </row>
    <row r="5708" spans="5:5" x14ac:dyDescent="0.25">
      <c r="E5708" s="58"/>
    </row>
    <row r="5709" spans="5:5" x14ac:dyDescent="0.25">
      <c r="E5709" s="58"/>
    </row>
    <row r="5710" spans="5:5" x14ac:dyDescent="0.25">
      <c r="E5710" s="58"/>
    </row>
    <row r="5711" spans="5:5" x14ac:dyDescent="0.25">
      <c r="E5711" s="58"/>
    </row>
    <row r="5712" spans="5:5" x14ac:dyDescent="0.25">
      <c r="E5712" s="58"/>
    </row>
    <row r="5713" spans="5:5" x14ac:dyDescent="0.25">
      <c r="E5713" s="58"/>
    </row>
    <row r="5714" spans="5:5" x14ac:dyDescent="0.25">
      <c r="E5714" s="58"/>
    </row>
    <row r="5715" spans="5:5" x14ac:dyDescent="0.25">
      <c r="E5715" s="58"/>
    </row>
    <row r="5716" spans="5:5" x14ac:dyDescent="0.25">
      <c r="E5716" s="58"/>
    </row>
    <row r="5717" spans="5:5" x14ac:dyDescent="0.25">
      <c r="E5717" s="58"/>
    </row>
    <row r="5718" spans="5:5" x14ac:dyDescent="0.25">
      <c r="E5718" s="58"/>
    </row>
    <row r="5719" spans="5:5" x14ac:dyDescent="0.25">
      <c r="E5719" s="58"/>
    </row>
    <row r="5720" spans="5:5" x14ac:dyDescent="0.25">
      <c r="E5720" s="58"/>
    </row>
    <row r="5721" spans="5:5" x14ac:dyDescent="0.25">
      <c r="E5721" s="58"/>
    </row>
    <row r="5722" spans="5:5" x14ac:dyDescent="0.25">
      <c r="E5722" s="58"/>
    </row>
    <row r="5723" spans="5:5" x14ac:dyDescent="0.25">
      <c r="E5723" s="58"/>
    </row>
    <row r="5724" spans="5:5" x14ac:dyDescent="0.25">
      <c r="E5724" s="58"/>
    </row>
    <row r="5725" spans="5:5" x14ac:dyDescent="0.25">
      <c r="E5725" s="58"/>
    </row>
    <row r="5726" spans="5:5" x14ac:dyDescent="0.25">
      <c r="E5726" s="58"/>
    </row>
    <row r="5727" spans="5:5" x14ac:dyDescent="0.25">
      <c r="E5727" s="58"/>
    </row>
    <row r="5728" spans="5:5" x14ac:dyDescent="0.25">
      <c r="E5728" s="58"/>
    </row>
    <row r="5729" spans="5:5" x14ac:dyDescent="0.25">
      <c r="E5729" s="58"/>
    </row>
    <row r="5730" spans="5:5" x14ac:dyDescent="0.25">
      <c r="E5730" s="58"/>
    </row>
    <row r="5731" spans="5:5" x14ac:dyDescent="0.25">
      <c r="E5731" s="58"/>
    </row>
    <row r="5732" spans="5:5" x14ac:dyDescent="0.25">
      <c r="E5732" s="58"/>
    </row>
    <row r="5733" spans="5:5" x14ac:dyDescent="0.25">
      <c r="E5733" s="58"/>
    </row>
    <row r="5734" spans="5:5" x14ac:dyDescent="0.25">
      <c r="E5734" s="58"/>
    </row>
    <row r="5735" spans="5:5" x14ac:dyDescent="0.25">
      <c r="E5735" s="58"/>
    </row>
    <row r="5736" spans="5:5" x14ac:dyDescent="0.25">
      <c r="E5736" s="58"/>
    </row>
    <row r="5737" spans="5:5" x14ac:dyDescent="0.25">
      <c r="E5737" s="58"/>
    </row>
    <row r="5738" spans="5:5" x14ac:dyDescent="0.25">
      <c r="E5738" s="58"/>
    </row>
    <row r="5739" spans="5:5" x14ac:dyDescent="0.25">
      <c r="E5739" s="58"/>
    </row>
    <row r="5740" spans="5:5" x14ac:dyDescent="0.25">
      <c r="E5740" s="58"/>
    </row>
    <row r="5741" spans="5:5" x14ac:dyDescent="0.25">
      <c r="E5741" s="58"/>
    </row>
    <row r="5742" spans="5:5" x14ac:dyDescent="0.25">
      <c r="E5742" s="58"/>
    </row>
    <row r="5743" spans="5:5" x14ac:dyDescent="0.25">
      <c r="E5743" s="58"/>
    </row>
    <row r="5744" spans="5:5" x14ac:dyDescent="0.25">
      <c r="E5744" s="58"/>
    </row>
    <row r="5745" spans="5:5" x14ac:dyDescent="0.25">
      <c r="E5745" s="58"/>
    </row>
    <row r="5746" spans="5:5" x14ac:dyDescent="0.25">
      <c r="E5746" s="58"/>
    </row>
    <row r="5747" spans="5:5" x14ac:dyDescent="0.25">
      <c r="E5747" s="58"/>
    </row>
    <row r="5748" spans="5:5" x14ac:dyDescent="0.25">
      <c r="E5748" s="58"/>
    </row>
    <row r="5749" spans="5:5" x14ac:dyDescent="0.25">
      <c r="E5749" s="58"/>
    </row>
    <row r="5750" spans="5:5" x14ac:dyDescent="0.25">
      <c r="E5750" s="58"/>
    </row>
    <row r="5751" spans="5:5" x14ac:dyDescent="0.25">
      <c r="E5751" s="58"/>
    </row>
    <row r="5752" spans="5:5" x14ac:dyDescent="0.25">
      <c r="E5752" s="58"/>
    </row>
    <row r="5753" spans="5:5" x14ac:dyDescent="0.25">
      <c r="E5753" s="58"/>
    </row>
    <row r="5754" spans="5:5" x14ac:dyDescent="0.25">
      <c r="E5754" s="58"/>
    </row>
    <row r="5755" spans="5:5" x14ac:dyDescent="0.25">
      <c r="E5755" s="58"/>
    </row>
    <row r="5756" spans="5:5" x14ac:dyDescent="0.25">
      <c r="E5756" s="58"/>
    </row>
    <row r="5757" spans="5:5" x14ac:dyDescent="0.25">
      <c r="E5757" s="58"/>
    </row>
    <row r="5758" spans="5:5" x14ac:dyDescent="0.25">
      <c r="E5758" s="58"/>
    </row>
    <row r="5759" spans="5:5" x14ac:dyDescent="0.25">
      <c r="E5759" s="58"/>
    </row>
    <row r="5760" spans="5:5" x14ac:dyDescent="0.25">
      <c r="E5760" s="58"/>
    </row>
    <row r="5761" spans="5:5" x14ac:dyDescent="0.25">
      <c r="E5761" s="58"/>
    </row>
    <row r="5762" spans="5:5" x14ac:dyDescent="0.25">
      <c r="E5762" s="58"/>
    </row>
    <row r="5763" spans="5:5" x14ac:dyDescent="0.25">
      <c r="E5763" s="58"/>
    </row>
    <row r="5764" spans="5:5" x14ac:dyDescent="0.25">
      <c r="E5764" s="58"/>
    </row>
    <row r="5765" spans="5:5" x14ac:dyDescent="0.25">
      <c r="E5765" s="58"/>
    </row>
    <row r="5766" spans="5:5" x14ac:dyDescent="0.25">
      <c r="E5766" s="58"/>
    </row>
    <row r="5767" spans="5:5" x14ac:dyDescent="0.25">
      <c r="E5767" s="58"/>
    </row>
    <row r="5768" spans="5:5" x14ac:dyDescent="0.25">
      <c r="E5768" s="58"/>
    </row>
    <row r="5769" spans="5:5" x14ac:dyDescent="0.25">
      <c r="E5769" s="58"/>
    </row>
    <row r="5770" spans="5:5" x14ac:dyDescent="0.25">
      <c r="E5770" s="58"/>
    </row>
    <row r="5771" spans="5:5" x14ac:dyDescent="0.25">
      <c r="E5771" s="58"/>
    </row>
    <row r="5772" spans="5:5" x14ac:dyDescent="0.25">
      <c r="E5772" s="58"/>
    </row>
    <row r="5773" spans="5:5" x14ac:dyDescent="0.25">
      <c r="E5773" s="58"/>
    </row>
    <row r="5774" spans="5:5" x14ac:dyDescent="0.25">
      <c r="E5774" s="58"/>
    </row>
    <row r="5775" spans="5:5" x14ac:dyDescent="0.25">
      <c r="E5775" s="58"/>
    </row>
    <row r="5776" spans="5:5" x14ac:dyDescent="0.25">
      <c r="E5776" s="58"/>
    </row>
    <row r="5777" spans="5:5" x14ac:dyDescent="0.25">
      <c r="E5777" s="58"/>
    </row>
    <row r="5778" spans="5:5" x14ac:dyDescent="0.25">
      <c r="E5778" s="58"/>
    </row>
    <row r="5779" spans="5:5" x14ac:dyDescent="0.25">
      <c r="E5779" s="58"/>
    </row>
    <row r="5780" spans="5:5" x14ac:dyDescent="0.25">
      <c r="E5780" s="58"/>
    </row>
    <row r="5781" spans="5:5" x14ac:dyDescent="0.25">
      <c r="E5781" s="58"/>
    </row>
    <row r="5782" spans="5:5" x14ac:dyDescent="0.25">
      <c r="E5782" s="58"/>
    </row>
    <row r="5783" spans="5:5" x14ac:dyDescent="0.25">
      <c r="E5783" s="58"/>
    </row>
    <row r="5784" spans="5:5" x14ac:dyDescent="0.25">
      <c r="E5784" s="58"/>
    </row>
    <row r="5785" spans="5:5" x14ac:dyDescent="0.25">
      <c r="E5785" s="58"/>
    </row>
    <row r="5786" spans="5:5" x14ac:dyDescent="0.25">
      <c r="E5786" s="58"/>
    </row>
    <row r="5787" spans="5:5" x14ac:dyDescent="0.25">
      <c r="E5787" s="58"/>
    </row>
    <row r="5788" spans="5:5" x14ac:dyDescent="0.25">
      <c r="E5788" s="58"/>
    </row>
    <row r="5789" spans="5:5" x14ac:dyDescent="0.25">
      <c r="E5789" s="58"/>
    </row>
    <row r="5790" spans="5:5" x14ac:dyDescent="0.25">
      <c r="E5790" s="58"/>
    </row>
    <row r="5791" spans="5:5" x14ac:dyDescent="0.25">
      <c r="E5791" s="58"/>
    </row>
    <row r="5792" spans="5:5" x14ac:dyDescent="0.25">
      <c r="E5792" s="58"/>
    </row>
    <row r="5793" spans="5:5" x14ac:dyDescent="0.25">
      <c r="E5793" s="58"/>
    </row>
    <row r="5794" spans="5:5" x14ac:dyDescent="0.25">
      <c r="E5794" s="58"/>
    </row>
    <row r="5795" spans="5:5" x14ac:dyDescent="0.25">
      <c r="E5795" s="58"/>
    </row>
    <row r="5796" spans="5:5" x14ac:dyDescent="0.25">
      <c r="E5796" s="58"/>
    </row>
    <row r="5797" spans="5:5" x14ac:dyDescent="0.25">
      <c r="E5797" s="58"/>
    </row>
    <row r="5798" spans="5:5" x14ac:dyDescent="0.25">
      <c r="E5798" s="58"/>
    </row>
    <row r="5799" spans="5:5" x14ac:dyDescent="0.25">
      <c r="E5799" s="58"/>
    </row>
    <row r="5800" spans="5:5" x14ac:dyDescent="0.25">
      <c r="E5800" s="58"/>
    </row>
    <row r="5801" spans="5:5" x14ac:dyDescent="0.25">
      <c r="E5801" s="58"/>
    </row>
    <row r="5802" spans="5:5" x14ac:dyDescent="0.25">
      <c r="E5802" s="58"/>
    </row>
    <row r="5803" spans="5:5" x14ac:dyDescent="0.25">
      <c r="E5803" s="58"/>
    </row>
    <row r="5804" spans="5:5" x14ac:dyDescent="0.25">
      <c r="E5804" s="58"/>
    </row>
    <row r="5805" spans="5:5" x14ac:dyDescent="0.25">
      <c r="E5805" s="58"/>
    </row>
    <row r="5806" spans="5:5" x14ac:dyDescent="0.25">
      <c r="E5806" s="58"/>
    </row>
    <row r="5807" spans="5:5" x14ac:dyDescent="0.25">
      <c r="E5807" s="58"/>
    </row>
    <row r="5808" spans="5:5" x14ac:dyDescent="0.25">
      <c r="E5808" s="58"/>
    </row>
    <row r="5809" spans="5:5" x14ac:dyDescent="0.25">
      <c r="E5809" s="58"/>
    </row>
    <row r="5810" spans="5:5" x14ac:dyDescent="0.25">
      <c r="E5810" s="58"/>
    </row>
    <row r="5811" spans="5:5" x14ac:dyDescent="0.25">
      <c r="E5811" s="58"/>
    </row>
    <row r="5812" spans="5:5" x14ac:dyDescent="0.25">
      <c r="E5812" s="58"/>
    </row>
    <row r="5813" spans="5:5" x14ac:dyDescent="0.25">
      <c r="E5813" s="58"/>
    </row>
    <row r="5814" spans="5:5" x14ac:dyDescent="0.25">
      <c r="E5814" s="58"/>
    </row>
    <row r="5815" spans="5:5" x14ac:dyDescent="0.25">
      <c r="E5815" s="58"/>
    </row>
    <row r="5816" spans="5:5" x14ac:dyDescent="0.25">
      <c r="E5816" s="58"/>
    </row>
    <row r="5817" spans="5:5" x14ac:dyDescent="0.25">
      <c r="E5817" s="58"/>
    </row>
    <row r="5818" spans="5:5" x14ac:dyDescent="0.25">
      <c r="E5818" s="58"/>
    </row>
    <row r="5819" spans="5:5" x14ac:dyDescent="0.25">
      <c r="E5819" s="58"/>
    </row>
    <row r="5820" spans="5:5" x14ac:dyDescent="0.25">
      <c r="E5820" s="58"/>
    </row>
    <row r="5821" spans="5:5" x14ac:dyDescent="0.25">
      <c r="E5821" s="58"/>
    </row>
    <row r="5822" spans="5:5" x14ac:dyDescent="0.25">
      <c r="E5822" s="58"/>
    </row>
    <row r="5823" spans="5:5" x14ac:dyDescent="0.25">
      <c r="E5823" s="58"/>
    </row>
    <row r="5824" spans="5:5" x14ac:dyDescent="0.25">
      <c r="E5824" s="58"/>
    </row>
    <row r="5825" spans="5:5" x14ac:dyDescent="0.25">
      <c r="E5825" s="58"/>
    </row>
    <row r="5826" spans="5:5" x14ac:dyDescent="0.25">
      <c r="E5826" s="58"/>
    </row>
    <row r="5827" spans="5:5" x14ac:dyDescent="0.25">
      <c r="E5827" s="58"/>
    </row>
    <row r="5828" spans="5:5" x14ac:dyDescent="0.25">
      <c r="E5828" s="58"/>
    </row>
    <row r="5829" spans="5:5" x14ac:dyDescent="0.25">
      <c r="E5829" s="58"/>
    </row>
    <row r="5830" spans="5:5" x14ac:dyDescent="0.25">
      <c r="E5830" s="58"/>
    </row>
    <row r="5831" spans="5:5" x14ac:dyDescent="0.25">
      <c r="E5831" s="58"/>
    </row>
    <row r="5832" spans="5:5" x14ac:dyDescent="0.25">
      <c r="E5832" s="58"/>
    </row>
    <row r="5833" spans="5:5" x14ac:dyDescent="0.25">
      <c r="E5833" s="58"/>
    </row>
    <row r="5834" spans="5:5" x14ac:dyDescent="0.25">
      <c r="E5834" s="58"/>
    </row>
    <row r="5835" spans="5:5" x14ac:dyDescent="0.25">
      <c r="E5835" s="58"/>
    </row>
    <row r="5836" spans="5:5" x14ac:dyDescent="0.25">
      <c r="E5836" s="58"/>
    </row>
    <row r="5837" spans="5:5" x14ac:dyDescent="0.25">
      <c r="E5837" s="58"/>
    </row>
    <row r="5838" spans="5:5" x14ac:dyDescent="0.25">
      <c r="E5838" s="58"/>
    </row>
    <row r="5839" spans="5:5" x14ac:dyDescent="0.25">
      <c r="E5839" s="58"/>
    </row>
    <row r="5840" spans="5:5" x14ac:dyDescent="0.25">
      <c r="E5840" s="58"/>
    </row>
    <row r="5841" spans="5:5" x14ac:dyDescent="0.25">
      <c r="E5841" s="58"/>
    </row>
    <row r="5842" spans="5:5" x14ac:dyDescent="0.25">
      <c r="E5842" s="58"/>
    </row>
    <row r="5843" spans="5:5" x14ac:dyDescent="0.25">
      <c r="E5843" s="58"/>
    </row>
    <row r="5844" spans="5:5" x14ac:dyDescent="0.25">
      <c r="E5844" s="58"/>
    </row>
    <row r="5845" spans="5:5" x14ac:dyDescent="0.25">
      <c r="E5845" s="58"/>
    </row>
    <row r="5846" spans="5:5" x14ac:dyDescent="0.25">
      <c r="E5846" s="58"/>
    </row>
    <row r="5847" spans="5:5" x14ac:dyDescent="0.25">
      <c r="E5847" s="58"/>
    </row>
    <row r="5848" spans="5:5" x14ac:dyDescent="0.25">
      <c r="E5848" s="58"/>
    </row>
    <row r="5849" spans="5:5" x14ac:dyDescent="0.25">
      <c r="E5849" s="58"/>
    </row>
    <row r="5850" spans="5:5" x14ac:dyDescent="0.25">
      <c r="E5850" s="58"/>
    </row>
    <row r="5851" spans="5:5" x14ac:dyDescent="0.25">
      <c r="E5851" s="58"/>
    </row>
    <row r="5852" spans="5:5" x14ac:dyDescent="0.25">
      <c r="E5852" s="58"/>
    </row>
    <row r="5853" spans="5:5" x14ac:dyDescent="0.25">
      <c r="E5853" s="58"/>
    </row>
    <row r="5854" spans="5:5" x14ac:dyDescent="0.25">
      <c r="E5854" s="58"/>
    </row>
    <row r="5855" spans="5:5" x14ac:dyDescent="0.25">
      <c r="E5855" s="58"/>
    </row>
    <row r="5856" spans="5:5" x14ac:dyDescent="0.25">
      <c r="E5856" s="58"/>
    </row>
    <row r="5857" spans="5:5" x14ac:dyDescent="0.25">
      <c r="E5857" s="58"/>
    </row>
    <row r="5858" spans="5:5" x14ac:dyDescent="0.25">
      <c r="E5858" s="58"/>
    </row>
    <row r="5859" spans="5:5" x14ac:dyDescent="0.25">
      <c r="E5859" s="58"/>
    </row>
    <row r="5860" spans="5:5" x14ac:dyDescent="0.25">
      <c r="E5860" s="58"/>
    </row>
    <row r="5861" spans="5:5" x14ac:dyDescent="0.25">
      <c r="E5861" s="58"/>
    </row>
    <row r="5862" spans="5:5" x14ac:dyDescent="0.25">
      <c r="E5862" s="58"/>
    </row>
    <row r="5863" spans="5:5" x14ac:dyDescent="0.25">
      <c r="E5863" s="58"/>
    </row>
    <row r="5864" spans="5:5" x14ac:dyDescent="0.25">
      <c r="E5864" s="58"/>
    </row>
    <row r="5865" spans="5:5" x14ac:dyDescent="0.25">
      <c r="E5865" s="58"/>
    </row>
    <row r="5866" spans="5:5" x14ac:dyDescent="0.25">
      <c r="E5866" s="58"/>
    </row>
    <row r="5867" spans="5:5" x14ac:dyDescent="0.25">
      <c r="E5867" s="58"/>
    </row>
    <row r="5868" spans="5:5" x14ac:dyDescent="0.25">
      <c r="E5868" s="58"/>
    </row>
    <row r="5869" spans="5:5" x14ac:dyDescent="0.25">
      <c r="E5869" s="58"/>
    </row>
    <row r="5870" spans="5:5" x14ac:dyDescent="0.25">
      <c r="E5870" s="58"/>
    </row>
    <row r="5871" spans="5:5" x14ac:dyDescent="0.25">
      <c r="E5871" s="58"/>
    </row>
    <row r="5872" spans="5:5" x14ac:dyDescent="0.25">
      <c r="E5872" s="58"/>
    </row>
    <row r="5873" spans="5:5" x14ac:dyDescent="0.25">
      <c r="E5873" s="58"/>
    </row>
    <row r="5874" spans="5:5" x14ac:dyDescent="0.25">
      <c r="E5874" s="58"/>
    </row>
    <row r="5875" spans="5:5" x14ac:dyDescent="0.25">
      <c r="E5875" s="58"/>
    </row>
    <row r="5876" spans="5:5" x14ac:dyDescent="0.25">
      <c r="E5876" s="58"/>
    </row>
    <row r="5877" spans="5:5" x14ac:dyDescent="0.25">
      <c r="E5877" s="58"/>
    </row>
    <row r="5878" spans="5:5" x14ac:dyDescent="0.25">
      <c r="E5878" s="58"/>
    </row>
    <row r="5879" spans="5:5" x14ac:dyDescent="0.25">
      <c r="E5879" s="58"/>
    </row>
    <row r="5880" spans="5:5" x14ac:dyDescent="0.25">
      <c r="E5880" s="58"/>
    </row>
    <row r="5881" spans="5:5" x14ac:dyDescent="0.25">
      <c r="E5881" s="58"/>
    </row>
    <row r="5882" spans="5:5" x14ac:dyDescent="0.25">
      <c r="E5882" s="58"/>
    </row>
    <row r="5883" spans="5:5" x14ac:dyDescent="0.25">
      <c r="E5883" s="58"/>
    </row>
    <row r="5884" spans="5:5" x14ac:dyDescent="0.25">
      <c r="E5884" s="58"/>
    </row>
    <row r="5885" spans="5:5" x14ac:dyDescent="0.25">
      <c r="E5885" s="58"/>
    </row>
    <row r="5886" spans="5:5" x14ac:dyDescent="0.25">
      <c r="E5886" s="58"/>
    </row>
    <row r="5887" spans="5:5" x14ac:dyDescent="0.25">
      <c r="E5887" s="58"/>
    </row>
    <row r="5888" spans="5:5" x14ac:dyDescent="0.25">
      <c r="E5888" s="58"/>
    </row>
    <row r="5889" spans="5:5" x14ac:dyDescent="0.25">
      <c r="E5889" s="58"/>
    </row>
    <row r="5890" spans="5:5" x14ac:dyDescent="0.25">
      <c r="E5890" s="58"/>
    </row>
    <row r="5891" spans="5:5" x14ac:dyDescent="0.25">
      <c r="E5891" s="58"/>
    </row>
    <row r="5892" spans="5:5" x14ac:dyDescent="0.25">
      <c r="E5892" s="58"/>
    </row>
    <row r="5893" spans="5:5" x14ac:dyDescent="0.25">
      <c r="E5893" s="58"/>
    </row>
    <row r="5894" spans="5:5" x14ac:dyDescent="0.25">
      <c r="E5894" s="58"/>
    </row>
    <row r="5895" spans="5:5" x14ac:dyDescent="0.25">
      <c r="E5895" s="58"/>
    </row>
    <row r="5896" spans="5:5" x14ac:dyDescent="0.25">
      <c r="E5896" s="58"/>
    </row>
    <row r="5897" spans="5:5" x14ac:dyDescent="0.25">
      <c r="E5897" s="58"/>
    </row>
    <row r="5898" spans="5:5" x14ac:dyDescent="0.25">
      <c r="E5898" s="58"/>
    </row>
    <row r="5899" spans="5:5" x14ac:dyDescent="0.25">
      <c r="E5899" s="58"/>
    </row>
    <row r="5900" spans="5:5" x14ac:dyDescent="0.25">
      <c r="E5900" s="58"/>
    </row>
    <row r="5901" spans="5:5" x14ac:dyDescent="0.25">
      <c r="E5901" s="58"/>
    </row>
    <row r="5902" spans="5:5" x14ac:dyDescent="0.25">
      <c r="E5902" s="58"/>
    </row>
    <row r="5903" spans="5:5" x14ac:dyDescent="0.25">
      <c r="E5903" s="58"/>
    </row>
    <row r="5904" spans="5:5" x14ac:dyDescent="0.25">
      <c r="E5904" s="58"/>
    </row>
    <row r="5905" spans="5:5" x14ac:dyDescent="0.25">
      <c r="E5905" s="58"/>
    </row>
    <row r="5906" spans="5:5" x14ac:dyDescent="0.25">
      <c r="E5906" s="58"/>
    </row>
    <row r="5907" spans="5:5" x14ac:dyDescent="0.25">
      <c r="E5907" s="58"/>
    </row>
    <row r="5908" spans="5:5" x14ac:dyDescent="0.25">
      <c r="E5908" s="58"/>
    </row>
    <row r="5909" spans="5:5" x14ac:dyDescent="0.25">
      <c r="E5909" s="58"/>
    </row>
    <row r="5910" spans="5:5" x14ac:dyDescent="0.25">
      <c r="E5910" s="58"/>
    </row>
    <row r="5911" spans="5:5" x14ac:dyDescent="0.25">
      <c r="E5911" s="58"/>
    </row>
    <row r="5912" spans="5:5" x14ac:dyDescent="0.25">
      <c r="E5912" s="58"/>
    </row>
    <row r="5913" spans="5:5" x14ac:dyDescent="0.25">
      <c r="E5913" s="58"/>
    </row>
    <row r="5914" spans="5:5" x14ac:dyDescent="0.25">
      <c r="E5914" s="58"/>
    </row>
    <row r="5915" spans="5:5" x14ac:dyDescent="0.25">
      <c r="E5915" s="58"/>
    </row>
    <row r="5916" spans="5:5" x14ac:dyDescent="0.25">
      <c r="E5916" s="58"/>
    </row>
    <row r="5917" spans="5:5" x14ac:dyDescent="0.25">
      <c r="E5917" s="58"/>
    </row>
    <row r="5918" spans="5:5" x14ac:dyDescent="0.25">
      <c r="E5918" s="58"/>
    </row>
    <row r="5919" spans="5:5" x14ac:dyDescent="0.25">
      <c r="E5919" s="58"/>
    </row>
    <row r="5920" spans="5:5" x14ac:dyDescent="0.25">
      <c r="E5920" s="58"/>
    </row>
    <row r="5921" spans="5:5" x14ac:dyDescent="0.25">
      <c r="E5921" s="58"/>
    </row>
    <row r="5922" spans="5:5" x14ac:dyDescent="0.25">
      <c r="E5922" s="58"/>
    </row>
    <row r="5923" spans="5:5" x14ac:dyDescent="0.25">
      <c r="E5923" s="58"/>
    </row>
    <row r="5924" spans="5:5" x14ac:dyDescent="0.25">
      <c r="E5924" s="58"/>
    </row>
    <row r="5925" spans="5:5" x14ac:dyDescent="0.25">
      <c r="E5925" s="58"/>
    </row>
    <row r="5926" spans="5:5" x14ac:dyDescent="0.25">
      <c r="E5926" s="58"/>
    </row>
    <row r="5927" spans="5:5" x14ac:dyDescent="0.25">
      <c r="E5927" s="58"/>
    </row>
    <row r="5928" spans="5:5" x14ac:dyDescent="0.25">
      <c r="E5928" s="58"/>
    </row>
    <row r="5929" spans="5:5" x14ac:dyDescent="0.25">
      <c r="E5929" s="58"/>
    </row>
    <row r="5930" spans="5:5" x14ac:dyDescent="0.25">
      <c r="E5930" s="58"/>
    </row>
    <row r="5931" spans="5:5" x14ac:dyDescent="0.25">
      <c r="E5931" s="58"/>
    </row>
    <row r="5932" spans="5:5" x14ac:dyDescent="0.25">
      <c r="E5932" s="58"/>
    </row>
    <row r="5933" spans="5:5" x14ac:dyDescent="0.25">
      <c r="E5933" s="58"/>
    </row>
    <row r="5934" spans="5:5" x14ac:dyDescent="0.25">
      <c r="E5934" s="58"/>
    </row>
    <row r="5935" spans="5:5" x14ac:dyDescent="0.25">
      <c r="E5935" s="58"/>
    </row>
    <row r="5936" spans="5:5" x14ac:dyDescent="0.25">
      <c r="E5936" s="58"/>
    </row>
    <row r="5937" spans="5:5" x14ac:dyDescent="0.25">
      <c r="E5937" s="58"/>
    </row>
    <row r="5938" spans="5:5" x14ac:dyDescent="0.25">
      <c r="E5938" s="58"/>
    </row>
    <row r="5939" spans="5:5" x14ac:dyDescent="0.25">
      <c r="E5939" s="58"/>
    </row>
    <row r="5940" spans="5:5" x14ac:dyDescent="0.25">
      <c r="E5940" s="58"/>
    </row>
    <row r="5941" spans="5:5" x14ac:dyDescent="0.25">
      <c r="E5941" s="58"/>
    </row>
    <row r="5942" spans="5:5" x14ac:dyDescent="0.25">
      <c r="E5942" s="58"/>
    </row>
    <row r="5943" spans="5:5" x14ac:dyDescent="0.25">
      <c r="E5943" s="58"/>
    </row>
    <row r="5944" spans="5:5" x14ac:dyDescent="0.25">
      <c r="E5944" s="58"/>
    </row>
    <row r="5945" spans="5:5" x14ac:dyDescent="0.25">
      <c r="E5945" s="58"/>
    </row>
    <row r="5946" spans="5:5" x14ac:dyDescent="0.25">
      <c r="E5946" s="58"/>
    </row>
    <row r="5947" spans="5:5" x14ac:dyDescent="0.25">
      <c r="E5947" s="58"/>
    </row>
    <row r="5948" spans="5:5" x14ac:dyDescent="0.25">
      <c r="E5948" s="58"/>
    </row>
    <row r="5949" spans="5:5" x14ac:dyDescent="0.25">
      <c r="E5949" s="58"/>
    </row>
    <row r="5950" spans="5:5" x14ac:dyDescent="0.25">
      <c r="E5950" s="58"/>
    </row>
    <row r="5951" spans="5:5" x14ac:dyDescent="0.25">
      <c r="E5951" s="58"/>
    </row>
    <row r="5952" spans="5:5" x14ac:dyDescent="0.25">
      <c r="E5952" s="58"/>
    </row>
    <row r="5953" spans="5:5" x14ac:dyDescent="0.25">
      <c r="E5953" s="58"/>
    </row>
    <row r="5954" spans="5:5" x14ac:dyDescent="0.25">
      <c r="E5954" s="58"/>
    </row>
    <row r="5955" spans="5:5" x14ac:dyDescent="0.25">
      <c r="E5955" s="58"/>
    </row>
    <row r="5956" spans="5:5" x14ac:dyDescent="0.25">
      <c r="E5956" s="58"/>
    </row>
    <row r="5957" spans="5:5" x14ac:dyDescent="0.25">
      <c r="E5957" s="58"/>
    </row>
    <row r="5958" spans="5:5" x14ac:dyDescent="0.25">
      <c r="E5958" s="58"/>
    </row>
    <row r="5959" spans="5:5" x14ac:dyDescent="0.25">
      <c r="E5959" s="58"/>
    </row>
    <row r="5960" spans="5:5" x14ac:dyDescent="0.25">
      <c r="E5960" s="58"/>
    </row>
    <row r="5961" spans="5:5" x14ac:dyDescent="0.25">
      <c r="E5961" s="58"/>
    </row>
    <row r="5962" spans="5:5" x14ac:dyDescent="0.25">
      <c r="E5962" s="58"/>
    </row>
    <row r="5963" spans="5:5" x14ac:dyDescent="0.25">
      <c r="E5963" s="58"/>
    </row>
    <row r="5964" spans="5:5" x14ac:dyDescent="0.25">
      <c r="E5964" s="58"/>
    </row>
    <row r="5965" spans="5:5" x14ac:dyDescent="0.25">
      <c r="E5965" s="58"/>
    </row>
    <row r="5966" spans="5:5" x14ac:dyDescent="0.25">
      <c r="E5966" s="58"/>
    </row>
    <row r="5967" spans="5:5" x14ac:dyDescent="0.25">
      <c r="E5967" s="58"/>
    </row>
    <row r="5968" spans="5:5" x14ac:dyDescent="0.25">
      <c r="E5968" s="58"/>
    </row>
    <row r="5969" spans="5:5" x14ac:dyDescent="0.25">
      <c r="E5969" s="58"/>
    </row>
    <row r="5970" spans="5:5" x14ac:dyDescent="0.25">
      <c r="E5970" s="58"/>
    </row>
    <row r="5971" spans="5:5" x14ac:dyDescent="0.25">
      <c r="E5971" s="58"/>
    </row>
    <row r="5972" spans="5:5" x14ac:dyDescent="0.25">
      <c r="E5972" s="58"/>
    </row>
    <row r="5973" spans="5:5" x14ac:dyDescent="0.25">
      <c r="E5973" s="58"/>
    </row>
    <row r="5974" spans="5:5" x14ac:dyDescent="0.25">
      <c r="E5974" s="58"/>
    </row>
    <row r="5975" spans="5:5" x14ac:dyDescent="0.25">
      <c r="E5975" s="58"/>
    </row>
    <row r="5976" spans="5:5" x14ac:dyDescent="0.25">
      <c r="E5976" s="58"/>
    </row>
    <row r="5977" spans="5:5" x14ac:dyDescent="0.25">
      <c r="E5977" s="58"/>
    </row>
    <row r="5978" spans="5:5" x14ac:dyDescent="0.25">
      <c r="E5978" s="58"/>
    </row>
    <row r="5979" spans="5:5" x14ac:dyDescent="0.25">
      <c r="E5979" s="58"/>
    </row>
    <row r="5980" spans="5:5" x14ac:dyDescent="0.25">
      <c r="E5980" s="58"/>
    </row>
    <row r="5981" spans="5:5" x14ac:dyDescent="0.25">
      <c r="E5981" s="58"/>
    </row>
    <row r="5982" spans="5:5" x14ac:dyDescent="0.25">
      <c r="E5982" s="58"/>
    </row>
    <row r="5983" spans="5:5" x14ac:dyDescent="0.25">
      <c r="E5983" s="58"/>
    </row>
    <row r="5984" spans="5:5" x14ac:dyDescent="0.25">
      <c r="E5984" s="58"/>
    </row>
    <row r="5985" spans="5:5" x14ac:dyDescent="0.25">
      <c r="E5985" s="58"/>
    </row>
    <row r="5986" spans="5:5" x14ac:dyDescent="0.25">
      <c r="E5986" s="58"/>
    </row>
    <row r="5987" spans="5:5" x14ac:dyDescent="0.25">
      <c r="E5987" s="58"/>
    </row>
    <row r="5988" spans="5:5" x14ac:dyDescent="0.25">
      <c r="E5988" s="58"/>
    </row>
    <row r="5989" spans="5:5" x14ac:dyDescent="0.25">
      <c r="E5989" s="58"/>
    </row>
    <row r="5990" spans="5:5" x14ac:dyDescent="0.25">
      <c r="E5990" s="58"/>
    </row>
    <row r="5991" spans="5:5" x14ac:dyDescent="0.25">
      <c r="E5991" s="58"/>
    </row>
    <row r="5992" spans="5:5" x14ac:dyDescent="0.25">
      <c r="E5992" s="58"/>
    </row>
    <row r="5993" spans="5:5" x14ac:dyDescent="0.25">
      <c r="E5993" s="58"/>
    </row>
    <row r="5994" spans="5:5" x14ac:dyDescent="0.25">
      <c r="E5994" s="58"/>
    </row>
    <row r="5995" spans="5:5" x14ac:dyDescent="0.25">
      <c r="E5995" s="58"/>
    </row>
    <row r="5996" spans="5:5" x14ac:dyDescent="0.25">
      <c r="E5996" s="58"/>
    </row>
    <row r="5997" spans="5:5" x14ac:dyDescent="0.25">
      <c r="E5997" s="58"/>
    </row>
    <row r="5998" spans="5:5" x14ac:dyDescent="0.25">
      <c r="E5998" s="58"/>
    </row>
    <row r="5999" spans="5:5" x14ac:dyDescent="0.25">
      <c r="E5999" s="58"/>
    </row>
    <row r="6000" spans="5:5" x14ac:dyDescent="0.25">
      <c r="E6000" s="58"/>
    </row>
    <row r="6001" spans="5:5" x14ac:dyDescent="0.25">
      <c r="E6001" s="58"/>
    </row>
    <row r="6002" spans="5:5" x14ac:dyDescent="0.25">
      <c r="E6002" s="58"/>
    </row>
    <row r="6003" spans="5:5" x14ac:dyDescent="0.25">
      <c r="E6003" s="58"/>
    </row>
    <row r="6004" spans="5:5" x14ac:dyDescent="0.25">
      <c r="E6004" s="58"/>
    </row>
    <row r="6005" spans="5:5" x14ac:dyDescent="0.25">
      <c r="E6005" s="58"/>
    </row>
    <row r="6006" spans="5:5" x14ac:dyDescent="0.25">
      <c r="E6006" s="58"/>
    </row>
    <row r="6007" spans="5:5" x14ac:dyDescent="0.25">
      <c r="E6007" s="58"/>
    </row>
    <row r="6008" spans="5:5" x14ac:dyDescent="0.25">
      <c r="E6008" s="58"/>
    </row>
    <row r="6009" spans="5:5" x14ac:dyDescent="0.25">
      <c r="E6009" s="58"/>
    </row>
    <row r="6010" spans="5:5" x14ac:dyDescent="0.25">
      <c r="E6010" s="58"/>
    </row>
    <row r="6011" spans="5:5" x14ac:dyDescent="0.25">
      <c r="E6011" s="58"/>
    </row>
    <row r="6012" spans="5:5" x14ac:dyDescent="0.25">
      <c r="E6012" s="58"/>
    </row>
    <row r="6013" spans="5:5" x14ac:dyDescent="0.25">
      <c r="E6013" s="58"/>
    </row>
    <row r="6014" spans="5:5" x14ac:dyDescent="0.25">
      <c r="E6014" s="58"/>
    </row>
    <row r="6015" spans="5:5" x14ac:dyDescent="0.25">
      <c r="E6015" s="58"/>
    </row>
    <row r="6016" spans="5:5" x14ac:dyDescent="0.25">
      <c r="E6016" s="58"/>
    </row>
    <row r="6017" spans="5:5" x14ac:dyDescent="0.25">
      <c r="E6017" s="58"/>
    </row>
    <row r="6018" spans="5:5" x14ac:dyDescent="0.25">
      <c r="E6018" s="58"/>
    </row>
    <row r="6019" spans="5:5" x14ac:dyDescent="0.25">
      <c r="E6019" s="58"/>
    </row>
    <row r="6020" spans="5:5" x14ac:dyDescent="0.25">
      <c r="E6020" s="58"/>
    </row>
    <row r="6021" spans="5:5" x14ac:dyDescent="0.25">
      <c r="E6021" s="58"/>
    </row>
    <row r="6022" spans="5:5" x14ac:dyDescent="0.25">
      <c r="E6022" s="58"/>
    </row>
    <row r="6023" spans="5:5" x14ac:dyDescent="0.25">
      <c r="E6023" s="58"/>
    </row>
    <row r="6024" spans="5:5" x14ac:dyDescent="0.25">
      <c r="E6024" s="58"/>
    </row>
    <row r="6025" spans="5:5" x14ac:dyDescent="0.25">
      <c r="E6025" s="58"/>
    </row>
    <row r="6026" spans="5:5" x14ac:dyDescent="0.25">
      <c r="E6026" s="58"/>
    </row>
    <row r="6027" spans="5:5" x14ac:dyDescent="0.25">
      <c r="E6027" s="58"/>
    </row>
    <row r="6028" spans="5:5" x14ac:dyDescent="0.25">
      <c r="E6028" s="58"/>
    </row>
    <row r="6029" spans="5:5" x14ac:dyDescent="0.25">
      <c r="E6029" s="58"/>
    </row>
    <row r="6030" spans="5:5" x14ac:dyDescent="0.25">
      <c r="E6030" s="58"/>
    </row>
    <row r="6031" spans="5:5" x14ac:dyDescent="0.25">
      <c r="E6031" s="58"/>
    </row>
    <row r="6032" spans="5:5" x14ac:dyDescent="0.25">
      <c r="E6032" s="58"/>
    </row>
    <row r="6033" spans="5:5" x14ac:dyDescent="0.25">
      <c r="E6033" s="58"/>
    </row>
    <row r="6034" spans="5:5" x14ac:dyDescent="0.25">
      <c r="E6034" s="58"/>
    </row>
    <row r="6035" spans="5:5" x14ac:dyDescent="0.25">
      <c r="E6035" s="58"/>
    </row>
    <row r="6036" spans="5:5" x14ac:dyDescent="0.25">
      <c r="E6036" s="58"/>
    </row>
    <row r="6037" spans="5:5" x14ac:dyDescent="0.25">
      <c r="E6037" s="58"/>
    </row>
    <row r="6038" spans="5:5" x14ac:dyDescent="0.25">
      <c r="E6038" s="58"/>
    </row>
    <row r="6039" spans="5:5" x14ac:dyDescent="0.25">
      <c r="E6039" s="58"/>
    </row>
    <row r="6040" spans="5:5" x14ac:dyDescent="0.25">
      <c r="E6040" s="58"/>
    </row>
    <row r="6041" spans="5:5" x14ac:dyDescent="0.25">
      <c r="E6041" s="58"/>
    </row>
    <row r="6042" spans="5:5" x14ac:dyDescent="0.25">
      <c r="E6042" s="58"/>
    </row>
    <row r="6043" spans="5:5" x14ac:dyDescent="0.25">
      <c r="E6043" s="58"/>
    </row>
    <row r="6044" spans="5:5" x14ac:dyDescent="0.25">
      <c r="E6044" s="58"/>
    </row>
    <row r="6045" spans="5:5" x14ac:dyDescent="0.25">
      <c r="E6045" s="58"/>
    </row>
    <row r="6046" spans="5:5" x14ac:dyDescent="0.25">
      <c r="E6046" s="58"/>
    </row>
    <row r="6047" spans="5:5" x14ac:dyDescent="0.25">
      <c r="E6047" s="58"/>
    </row>
    <row r="6048" spans="5:5" x14ac:dyDescent="0.25">
      <c r="E6048" s="58"/>
    </row>
    <row r="6049" spans="5:5" x14ac:dyDescent="0.25">
      <c r="E6049" s="58"/>
    </row>
    <row r="6050" spans="5:5" x14ac:dyDescent="0.25">
      <c r="E6050" s="58"/>
    </row>
    <row r="6051" spans="5:5" x14ac:dyDescent="0.25">
      <c r="E6051" s="58"/>
    </row>
    <row r="6052" spans="5:5" x14ac:dyDescent="0.25">
      <c r="E6052" s="58"/>
    </row>
    <row r="6053" spans="5:5" x14ac:dyDescent="0.25">
      <c r="E6053" s="58"/>
    </row>
    <row r="6054" spans="5:5" x14ac:dyDescent="0.25">
      <c r="E6054" s="58"/>
    </row>
    <row r="6055" spans="5:5" x14ac:dyDescent="0.25">
      <c r="E6055" s="58"/>
    </row>
    <row r="6056" spans="5:5" x14ac:dyDescent="0.25">
      <c r="E6056" s="58"/>
    </row>
    <row r="6057" spans="5:5" x14ac:dyDescent="0.25">
      <c r="E6057" s="58"/>
    </row>
    <row r="6058" spans="5:5" x14ac:dyDescent="0.25">
      <c r="E6058" s="58"/>
    </row>
    <row r="6059" spans="5:5" x14ac:dyDescent="0.25">
      <c r="E6059" s="58"/>
    </row>
    <row r="6060" spans="5:5" x14ac:dyDescent="0.25">
      <c r="E6060" s="58"/>
    </row>
    <row r="6061" spans="5:5" x14ac:dyDescent="0.25">
      <c r="E6061" s="58"/>
    </row>
    <row r="6062" spans="5:5" x14ac:dyDescent="0.25">
      <c r="E6062" s="58"/>
    </row>
    <row r="6063" spans="5:5" x14ac:dyDescent="0.25">
      <c r="E6063" s="58"/>
    </row>
    <row r="6064" spans="5:5" x14ac:dyDescent="0.25">
      <c r="E6064" s="58"/>
    </row>
    <row r="6065" spans="5:5" x14ac:dyDescent="0.25">
      <c r="E6065" s="58"/>
    </row>
    <row r="6066" spans="5:5" x14ac:dyDescent="0.25">
      <c r="E6066" s="58"/>
    </row>
    <row r="6067" spans="5:5" x14ac:dyDescent="0.25">
      <c r="E6067" s="58"/>
    </row>
    <row r="6068" spans="5:5" x14ac:dyDescent="0.25">
      <c r="E6068" s="58"/>
    </row>
    <row r="6069" spans="5:5" x14ac:dyDescent="0.25">
      <c r="E6069" s="58"/>
    </row>
    <row r="6070" spans="5:5" x14ac:dyDescent="0.25">
      <c r="E6070" s="58"/>
    </row>
    <row r="6071" spans="5:5" x14ac:dyDescent="0.25">
      <c r="E6071" s="58"/>
    </row>
    <row r="6072" spans="5:5" x14ac:dyDescent="0.25">
      <c r="E6072" s="58"/>
    </row>
    <row r="6073" spans="5:5" x14ac:dyDescent="0.25">
      <c r="E6073" s="58"/>
    </row>
    <row r="6074" spans="5:5" x14ac:dyDescent="0.25">
      <c r="E6074" s="58"/>
    </row>
    <row r="6075" spans="5:5" x14ac:dyDescent="0.25">
      <c r="E6075" s="58"/>
    </row>
    <row r="6076" spans="5:5" x14ac:dyDescent="0.25">
      <c r="E6076" s="58"/>
    </row>
    <row r="6077" spans="5:5" x14ac:dyDescent="0.25">
      <c r="E6077" s="58"/>
    </row>
    <row r="6078" spans="5:5" x14ac:dyDescent="0.25">
      <c r="E6078" s="58"/>
    </row>
    <row r="6079" spans="5:5" x14ac:dyDescent="0.25">
      <c r="E6079" s="58"/>
    </row>
    <row r="6080" spans="5:5" x14ac:dyDescent="0.25">
      <c r="E6080" s="58"/>
    </row>
    <row r="6081" spans="5:5" x14ac:dyDescent="0.25">
      <c r="E6081" s="58"/>
    </row>
    <row r="6082" spans="5:5" x14ac:dyDescent="0.25">
      <c r="E6082" s="58"/>
    </row>
    <row r="6083" spans="5:5" x14ac:dyDescent="0.25">
      <c r="E6083" s="58"/>
    </row>
    <row r="6084" spans="5:5" x14ac:dyDescent="0.25">
      <c r="E6084" s="58"/>
    </row>
    <row r="6085" spans="5:5" x14ac:dyDescent="0.25">
      <c r="E6085" s="58"/>
    </row>
    <row r="6086" spans="5:5" x14ac:dyDescent="0.25">
      <c r="E6086" s="58"/>
    </row>
    <row r="6087" spans="5:5" x14ac:dyDescent="0.25">
      <c r="E6087" s="58"/>
    </row>
    <row r="6088" spans="5:5" x14ac:dyDescent="0.25">
      <c r="E6088" s="58"/>
    </row>
    <row r="6089" spans="5:5" x14ac:dyDescent="0.25">
      <c r="E6089" s="58"/>
    </row>
    <row r="6090" spans="5:5" x14ac:dyDescent="0.25">
      <c r="E6090" s="58"/>
    </row>
    <row r="6091" spans="5:5" x14ac:dyDescent="0.25">
      <c r="E6091" s="58"/>
    </row>
    <row r="6092" spans="5:5" x14ac:dyDescent="0.25">
      <c r="E6092" s="58"/>
    </row>
    <row r="6093" spans="5:5" x14ac:dyDescent="0.25">
      <c r="E6093" s="58"/>
    </row>
    <row r="6094" spans="5:5" x14ac:dyDescent="0.25">
      <c r="E6094" s="58"/>
    </row>
    <row r="6095" spans="5:5" x14ac:dyDescent="0.25">
      <c r="E6095" s="58"/>
    </row>
    <row r="6096" spans="5:5" x14ac:dyDescent="0.25">
      <c r="E6096" s="58"/>
    </row>
    <row r="6097" spans="5:5" x14ac:dyDescent="0.25">
      <c r="E6097" s="58"/>
    </row>
    <row r="6098" spans="5:5" x14ac:dyDescent="0.25">
      <c r="E6098" s="58"/>
    </row>
    <row r="6099" spans="5:5" x14ac:dyDescent="0.25">
      <c r="E6099" s="58"/>
    </row>
    <row r="6100" spans="5:5" x14ac:dyDescent="0.25">
      <c r="E6100" s="58"/>
    </row>
    <row r="6101" spans="5:5" x14ac:dyDescent="0.25">
      <c r="E6101" s="58"/>
    </row>
    <row r="6102" spans="5:5" x14ac:dyDescent="0.25">
      <c r="E6102" s="58"/>
    </row>
    <row r="6103" spans="5:5" x14ac:dyDescent="0.25">
      <c r="E6103" s="58"/>
    </row>
    <row r="6104" spans="5:5" x14ac:dyDescent="0.25">
      <c r="E6104" s="58"/>
    </row>
    <row r="6105" spans="5:5" x14ac:dyDescent="0.25">
      <c r="E6105" s="58"/>
    </row>
    <row r="6106" spans="5:5" x14ac:dyDescent="0.25">
      <c r="E6106" s="58"/>
    </row>
    <row r="6107" spans="5:5" x14ac:dyDescent="0.25">
      <c r="E6107" s="58"/>
    </row>
    <row r="6108" spans="5:5" x14ac:dyDescent="0.25">
      <c r="E6108" s="58"/>
    </row>
    <row r="6109" spans="5:5" x14ac:dyDescent="0.25">
      <c r="E6109" s="58"/>
    </row>
    <row r="6110" spans="5:5" x14ac:dyDescent="0.25">
      <c r="E6110" s="58"/>
    </row>
    <row r="6111" spans="5:5" x14ac:dyDescent="0.25">
      <c r="E6111" s="58"/>
    </row>
    <row r="6112" spans="5:5" x14ac:dyDescent="0.25">
      <c r="E6112" s="58"/>
    </row>
    <row r="6113" spans="5:5" x14ac:dyDescent="0.25">
      <c r="E6113" s="58"/>
    </row>
    <row r="6114" spans="5:5" x14ac:dyDescent="0.25">
      <c r="E6114" s="58"/>
    </row>
    <row r="6115" spans="5:5" x14ac:dyDescent="0.25">
      <c r="E6115" s="58"/>
    </row>
    <row r="6116" spans="5:5" x14ac:dyDescent="0.25">
      <c r="E6116" s="58"/>
    </row>
    <row r="6117" spans="5:5" x14ac:dyDescent="0.25">
      <c r="E6117" s="58"/>
    </row>
    <row r="6118" spans="5:5" x14ac:dyDescent="0.25">
      <c r="E6118" s="58"/>
    </row>
    <row r="6119" spans="5:5" x14ac:dyDescent="0.25">
      <c r="E6119" s="58"/>
    </row>
    <row r="6120" spans="5:5" x14ac:dyDescent="0.25">
      <c r="E6120" s="58"/>
    </row>
    <row r="6121" spans="5:5" x14ac:dyDescent="0.25">
      <c r="E6121" s="58"/>
    </row>
    <row r="6122" spans="5:5" x14ac:dyDescent="0.25">
      <c r="E6122" s="58"/>
    </row>
    <row r="6123" spans="5:5" x14ac:dyDescent="0.25">
      <c r="E6123" s="58"/>
    </row>
    <row r="6124" spans="5:5" x14ac:dyDescent="0.25">
      <c r="E6124" s="58"/>
    </row>
    <row r="6125" spans="5:5" x14ac:dyDescent="0.25">
      <c r="E6125" s="58"/>
    </row>
    <row r="6126" spans="5:5" x14ac:dyDescent="0.25">
      <c r="E6126" s="58"/>
    </row>
    <row r="6127" spans="5:5" x14ac:dyDescent="0.25">
      <c r="E6127" s="58"/>
    </row>
    <row r="6128" spans="5:5" x14ac:dyDescent="0.25">
      <c r="E6128" s="58"/>
    </row>
    <row r="6129" spans="5:5" x14ac:dyDescent="0.25">
      <c r="E6129" s="58"/>
    </row>
    <row r="6130" spans="5:5" x14ac:dyDescent="0.25">
      <c r="E6130" s="58"/>
    </row>
    <row r="6131" spans="5:5" x14ac:dyDescent="0.25">
      <c r="E6131" s="58"/>
    </row>
    <row r="6132" spans="5:5" x14ac:dyDescent="0.25">
      <c r="E6132" s="58"/>
    </row>
    <row r="6133" spans="5:5" x14ac:dyDescent="0.25">
      <c r="E6133" s="58"/>
    </row>
    <row r="6134" spans="5:5" x14ac:dyDescent="0.25">
      <c r="E6134" s="58"/>
    </row>
    <row r="6135" spans="5:5" x14ac:dyDescent="0.25">
      <c r="E6135" s="58"/>
    </row>
    <row r="6136" spans="5:5" x14ac:dyDescent="0.25">
      <c r="E6136" s="58"/>
    </row>
    <row r="6137" spans="5:5" x14ac:dyDescent="0.25">
      <c r="E6137" s="58"/>
    </row>
    <row r="6138" spans="5:5" x14ac:dyDescent="0.25">
      <c r="E6138" s="58"/>
    </row>
    <row r="6139" spans="5:5" x14ac:dyDescent="0.25">
      <c r="E6139" s="58"/>
    </row>
    <row r="6140" spans="5:5" x14ac:dyDescent="0.25">
      <c r="E6140" s="58"/>
    </row>
    <row r="6141" spans="5:5" x14ac:dyDescent="0.25">
      <c r="E6141" s="58"/>
    </row>
    <row r="6142" spans="5:5" x14ac:dyDescent="0.25">
      <c r="E6142" s="58"/>
    </row>
    <row r="6143" spans="5:5" x14ac:dyDescent="0.25">
      <c r="E6143" s="58"/>
    </row>
    <row r="6144" spans="5:5" x14ac:dyDescent="0.25">
      <c r="E6144" s="58"/>
    </row>
    <row r="6145" spans="5:5" x14ac:dyDescent="0.25">
      <c r="E6145" s="58"/>
    </row>
    <row r="6146" spans="5:5" x14ac:dyDescent="0.25">
      <c r="E6146" s="58"/>
    </row>
    <row r="6147" spans="5:5" x14ac:dyDescent="0.25">
      <c r="E6147" s="58"/>
    </row>
    <row r="6148" spans="5:5" x14ac:dyDescent="0.25">
      <c r="E6148" s="58"/>
    </row>
    <row r="6149" spans="5:5" x14ac:dyDescent="0.25">
      <c r="E6149" s="58"/>
    </row>
    <row r="6150" spans="5:5" x14ac:dyDescent="0.25">
      <c r="E6150" s="58"/>
    </row>
    <row r="6151" spans="5:5" x14ac:dyDescent="0.25">
      <c r="E6151" s="58"/>
    </row>
    <row r="6152" spans="5:5" x14ac:dyDescent="0.25">
      <c r="E6152" s="58"/>
    </row>
    <row r="6153" spans="5:5" x14ac:dyDescent="0.25">
      <c r="E6153" s="58"/>
    </row>
    <row r="6154" spans="5:5" x14ac:dyDescent="0.25">
      <c r="E6154" s="58"/>
    </row>
    <row r="6155" spans="5:5" x14ac:dyDescent="0.25">
      <c r="E6155" s="58"/>
    </row>
    <row r="6156" spans="5:5" x14ac:dyDescent="0.25">
      <c r="E6156" s="58"/>
    </row>
    <row r="6157" spans="5:5" x14ac:dyDescent="0.25">
      <c r="E6157" s="58"/>
    </row>
    <row r="6158" spans="5:5" x14ac:dyDescent="0.25">
      <c r="E6158" s="58"/>
    </row>
    <row r="6159" spans="5:5" x14ac:dyDescent="0.25">
      <c r="E6159" s="58"/>
    </row>
    <row r="6160" spans="5:5" x14ac:dyDescent="0.25">
      <c r="E6160" s="58"/>
    </row>
    <row r="6161" spans="5:5" x14ac:dyDescent="0.25">
      <c r="E6161" s="58"/>
    </row>
    <row r="6162" spans="5:5" x14ac:dyDescent="0.25">
      <c r="E6162" s="58"/>
    </row>
    <row r="6163" spans="5:5" x14ac:dyDescent="0.25">
      <c r="E6163" s="58"/>
    </row>
    <row r="6164" spans="5:5" x14ac:dyDescent="0.25">
      <c r="E6164" s="58"/>
    </row>
    <row r="6165" spans="5:5" x14ac:dyDescent="0.25">
      <c r="E6165" s="58"/>
    </row>
    <row r="6166" spans="5:5" x14ac:dyDescent="0.25">
      <c r="E6166" s="58"/>
    </row>
    <row r="6167" spans="5:5" x14ac:dyDescent="0.25">
      <c r="E6167" s="58"/>
    </row>
    <row r="6168" spans="5:5" x14ac:dyDescent="0.25">
      <c r="E6168" s="58"/>
    </row>
    <row r="6169" spans="5:5" x14ac:dyDescent="0.25">
      <c r="E6169" s="58"/>
    </row>
    <row r="6170" spans="5:5" x14ac:dyDescent="0.25">
      <c r="E6170" s="58"/>
    </row>
    <row r="6171" spans="5:5" x14ac:dyDescent="0.25">
      <c r="E6171" s="58"/>
    </row>
    <row r="6172" spans="5:5" x14ac:dyDescent="0.25">
      <c r="E6172" s="58"/>
    </row>
    <row r="6173" spans="5:5" x14ac:dyDescent="0.25">
      <c r="E6173" s="58"/>
    </row>
    <row r="6174" spans="5:5" x14ac:dyDescent="0.25">
      <c r="E6174" s="58"/>
    </row>
    <row r="6175" spans="5:5" x14ac:dyDescent="0.25">
      <c r="E6175" s="58"/>
    </row>
    <row r="6176" spans="5:5" x14ac:dyDescent="0.25">
      <c r="E6176" s="58"/>
    </row>
    <row r="6177" spans="5:5" x14ac:dyDescent="0.25">
      <c r="E6177" s="58"/>
    </row>
    <row r="6178" spans="5:5" x14ac:dyDescent="0.25">
      <c r="E6178" s="58"/>
    </row>
    <row r="6179" spans="5:5" x14ac:dyDescent="0.25">
      <c r="E6179" s="58"/>
    </row>
    <row r="6180" spans="5:5" x14ac:dyDescent="0.25">
      <c r="E6180" s="58"/>
    </row>
    <row r="6181" spans="5:5" x14ac:dyDescent="0.25">
      <c r="E6181" s="58"/>
    </row>
    <row r="6182" spans="5:5" x14ac:dyDescent="0.25">
      <c r="E6182" s="58"/>
    </row>
    <row r="6183" spans="5:5" x14ac:dyDescent="0.25">
      <c r="E6183" s="58"/>
    </row>
    <row r="6184" spans="5:5" x14ac:dyDescent="0.25">
      <c r="E6184" s="58"/>
    </row>
    <row r="6185" spans="5:5" x14ac:dyDescent="0.25">
      <c r="E6185" s="58"/>
    </row>
    <row r="6186" spans="5:5" x14ac:dyDescent="0.25">
      <c r="E6186" s="58"/>
    </row>
    <row r="6187" spans="5:5" x14ac:dyDescent="0.25">
      <c r="E6187" s="58"/>
    </row>
    <row r="6188" spans="5:5" x14ac:dyDescent="0.25">
      <c r="E6188" s="58"/>
    </row>
    <row r="6189" spans="5:5" x14ac:dyDescent="0.25">
      <c r="E6189" s="58"/>
    </row>
    <row r="6190" spans="5:5" x14ac:dyDescent="0.25">
      <c r="E6190" s="58"/>
    </row>
    <row r="6191" spans="5:5" x14ac:dyDescent="0.25">
      <c r="E6191" s="58"/>
    </row>
    <row r="6192" spans="5:5" x14ac:dyDescent="0.25">
      <c r="E6192" s="58"/>
    </row>
    <row r="6193" spans="5:5" x14ac:dyDescent="0.25">
      <c r="E6193" s="58"/>
    </row>
    <row r="6194" spans="5:5" x14ac:dyDescent="0.25">
      <c r="E6194" s="58"/>
    </row>
    <row r="6195" spans="5:5" x14ac:dyDescent="0.25">
      <c r="E6195" s="58"/>
    </row>
    <row r="6196" spans="5:5" x14ac:dyDescent="0.25">
      <c r="E6196" s="58"/>
    </row>
    <row r="6197" spans="5:5" x14ac:dyDescent="0.25">
      <c r="E6197" s="58"/>
    </row>
    <row r="6198" spans="5:5" x14ac:dyDescent="0.25">
      <c r="E6198" s="58"/>
    </row>
    <row r="6199" spans="5:5" x14ac:dyDescent="0.25">
      <c r="E6199" s="58"/>
    </row>
    <row r="6200" spans="5:5" x14ac:dyDescent="0.25">
      <c r="E6200" s="58"/>
    </row>
    <row r="6201" spans="5:5" x14ac:dyDescent="0.25">
      <c r="E6201" s="58"/>
    </row>
    <row r="6202" spans="5:5" x14ac:dyDescent="0.25">
      <c r="E6202" s="58"/>
    </row>
    <row r="6203" spans="5:5" x14ac:dyDescent="0.25">
      <c r="E6203" s="58"/>
    </row>
    <row r="6204" spans="5:5" x14ac:dyDescent="0.25">
      <c r="E6204" s="58"/>
    </row>
    <row r="6205" spans="5:5" x14ac:dyDescent="0.25">
      <c r="E6205" s="58"/>
    </row>
    <row r="6206" spans="5:5" x14ac:dyDescent="0.25">
      <c r="E6206" s="58"/>
    </row>
    <row r="6207" spans="5:5" x14ac:dyDescent="0.25">
      <c r="E6207" s="58"/>
    </row>
    <row r="6208" spans="5:5" x14ac:dyDescent="0.25">
      <c r="E6208" s="58"/>
    </row>
    <row r="6209" spans="5:5" x14ac:dyDescent="0.25">
      <c r="E6209" s="58"/>
    </row>
    <row r="6210" spans="5:5" x14ac:dyDescent="0.25">
      <c r="E6210" s="58"/>
    </row>
    <row r="6211" spans="5:5" x14ac:dyDescent="0.25">
      <c r="E6211" s="58"/>
    </row>
    <row r="6212" spans="5:5" x14ac:dyDescent="0.25">
      <c r="E6212" s="58"/>
    </row>
    <row r="6213" spans="5:5" x14ac:dyDescent="0.25">
      <c r="E6213" s="58"/>
    </row>
    <row r="6214" spans="5:5" x14ac:dyDescent="0.25">
      <c r="E6214" s="58"/>
    </row>
    <row r="6215" spans="5:5" x14ac:dyDescent="0.25">
      <c r="E6215" s="58"/>
    </row>
    <row r="6216" spans="5:5" x14ac:dyDescent="0.25">
      <c r="E6216" s="58"/>
    </row>
    <row r="6217" spans="5:5" x14ac:dyDescent="0.25">
      <c r="E6217" s="58"/>
    </row>
    <row r="6218" spans="5:5" x14ac:dyDescent="0.25">
      <c r="E6218" s="58"/>
    </row>
    <row r="6219" spans="5:5" x14ac:dyDescent="0.25">
      <c r="E6219" s="58"/>
    </row>
    <row r="6220" spans="5:5" x14ac:dyDescent="0.25">
      <c r="E6220" s="58"/>
    </row>
    <row r="6221" spans="5:5" x14ac:dyDescent="0.25">
      <c r="E6221" s="58"/>
    </row>
    <row r="6222" spans="5:5" x14ac:dyDescent="0.25">
      <c r="E6222" s="58"/>
    </row>
    <row r="6223" spans="5:5" x14ac:dyDescent="0.25">
      <c r="E6223" s="58"/>
    </row>
    <row r="6224" spans="5:5" x14ac:dyDescent="0.25">
      <c r="E6224" s="58"/>
    </row>
    <row r="6225" spans="5:5" x14ac:dyDescent="0.25">
      <c r="E6225" s="58"/>
    </row>
    <row r="6226" spans="5:5" x14ac:dyDescent="0.25">
      <c r="E6226" s="58"/>
    </row>
    <row r="6227" spans="5:5" x14ac:dyDescent="0.25">
      <c r="E6227" s="58"/>
    </row>
    <row r="6228" spans="5:5" x14ac:dyDescent="0.25">
      <c r="E6228" s="58"/>
    </row>
    <row r="6229" spans="5:5" x14ac:dyDescent="0.25">
      <c r="E6229" s="58"/>
    </row>
    <row r="6230" spans="5:5" x14ac:dyDescent="0.25">
      <c r="E6230" s="58"/>
    </row>
    <row r="6231" spans="5:5" x14ac:dyDescent="0.25">
      <c r="E6231" s="58"/>
    </row>
    <row r="6232" spans="5:5" x14ac:dyDescent="0.25">
      <c r="E6232" s="58"/>
    </row>
    <row r="6233" spans="5:5" x14ac:dyDescent="0.25">
      <c r="E6233" s="58"/>
    </row>
    <row r="6234" spans="5:5" x14ac:dyDescent="0.25">
      <c r="E6234" s="58"/>
    </row>
    <row r="6235" spans="5:5" x14ac:dyDescent="0.25">
      <c r="E6235" s="58"/>
    </row>
    <row r="6236" spans="5:5" x14ac:dyDescent="0.25">
      <c r="E6236" s="58"/>
    </row>
    <row r="6237" spans="5:5" x14ac:dyDescent="0.25">
      <c r="E6237" s="58"/>
    </row>
    <row r="6238" spans="5:5" x14ac:dyDescent="0.25">
      <c r="E6238" s="58"/>
    </row>
    <row r="6239" spans="5:5" x14ac:dyDescent="0.25">
      <c r="E6239" s="58"/>
    </row>
    <row r="6240" spans="5:5" x14ac:dyDescent="0.25">
      <c r="E6240" s="58"/>
    </row>
    <row r="6241" spans="5:5" x14ac:dyDescent="0.25">
      <c r="E6241" s="58"/>
    </row>
    <row r="6242" spans="5:5" x14ac:dyDescent="0.25">
      <c r="E6242" s="58"/>
    </row>
    <row r="6243" spans="5:5" x14ac:dyDescent="0.25">
      <c r="E6243" s="58"/>
    </row>
    <row r="6244" spans="5:5" x14ac:dyDescent="0.25">
      <c r="E6244" s="58"/>
    </row>
    <row r="6245" spans="5:5" x14ac:dyDescent="0.25">
      <c r="E6245" s="58"/>
    </row>
    <row r="6246" spans="5:5" x14ac:dyDescent="0.25">
      <c r="E6246" s="58"/>
    </row>
    <row r="6247" spans="5:5" x14ac:dyDescent="0.25">
      <c r="E6247" s="58"/>
    </row>
    <row r="6248" spans="5:5" x14ac:dyDescent="0.25">
      <c r="E6248" s="58"/>
    </row>
    <row r="6249" spans="5:5" x14ac:dyDescent="0.25">
      <c r="E6249" s="58"/>
    </row>
    <row r="6250" spans="5:5" x14ac:dyDescent="0.25">
      <c r="E6250" s="58"/>
    </row>
    <row r="6251" spans="5:5" x14ac:dyDescent="0.25">
      <c r="E6251" s="58"/>
    </row>
    <row r="6252" spans="5:5" x14ac:dyDescent="0.25">
      <c r="E6252" s="58"/>
    </row>
    <row r="6253" spans="5:5" x14ac:dyDescent="0.25">
      <c r="E6253" s="58"/>
    </row>
    <row r="6254" spans="5:5" x14ac:dyDescent="0.25">
      <c r="E6254" s="58"/>
    </row>
    <row r="6255" spans="5:5" x14ac:dyDescent="0.25">
      <c r="E6255" s="58"/>
    </row>
    <row r="6256" spans="5:5" x14ac:dyDescent="0.25">
      <c r="E6256" s="58"/>
    </row>
    <row r="6257" spans="5:5" x14ac:dyDescent="0.25">
      <c r="E6257" s="58"/>
    </row>
    <row r="6258" spans="5:5" x14ac:dyDescent="0.25">
      <c r="E6258" s="58"/>
    </row>
    <row r="6259" spans="5:5" x14ac:dyDescent="0.25">
      <c r="E6259" s="58"/>
    </row>
    <row r="6260" spans="5:5" x14ac:dyDescent="0.25">
      <c r="E6260" s="58"/>
    </row>
    <row r="6261" spans="5:5" x14ac:dyDescent="0.25">
      <c r="E6261" s="58"/>
    </row>
    <row r="6262" spans="5:5" x14ac:dyDescent="0.25">
      <c r="E6262" s="58"/>
    </row>
    <row r="6263" spans="5:5" x14ac:dyDescent="0.25">
      <c r="E6263" s="58"/>
    </row>
    <row r="6264" spans="5:5" x14ac:dyDescent="0.25">
      <c r="E6264" s="58"/>
    </row>
    <row r="6265" spans="5:5" x14ac:dyDescent="0.25">
      <c r="E6265" s="58"/>
    </row>
    <row r="6266" spans="5:5" x14ac:dyDescent="0.25">
      <c r="E6266" s="58"/>
    </row>
    <row r="6267" spans="5:5" x14ac:dyDescent="0.25">
      <c r="E6267" s="58"/>
    </row>
    <row r="6268" spans="5:5" x14ac:dyDescent="0.25">
      <c r="E6268" s="58"/>
    </row>
    <row r="6269" spans="5:5" x14ac:dyDescent="0.25">
      <c r="E6269" s="58"/>
    </row>
    <row r="6270" spans="5:5" x14ac:dyDescent="0.25">
      <c r="E6270" s="58"/>
    </row>
    <row r="6271" spans="5:5" x14ac:dyDescent="0.25">
      <c r="E6271" s="58"/>
    </row>
    <row r="6272" spans="5:5" x14ac:dyDescent="0.25">
      <c r="E6272" s="58"/>
    </row>
    <row r="6273" spans="5:5" x14ac:dyDescent="0.25">
      <c r="E6273" s="58"/>
    </row>
    <row r="6274" spans="5:5" x14ac:dyDescent="0.25">
      <c r="E6274" s="58"/>
    </row>
    <row r="6275" spans="5:5" x14ac:dyDescent="0.25">
      <c r="E6275" s="58"/>
    </row>
    <row r="6276" spans="5:5" x14ac:dyDescent="0.25">
      <c r="E6276" s="58"/>
    </row>
    <row r="6277" spans="5:5" x14ac:dyDescent="0.25">
      <c r="E6277" s="58"/>
    </row>
    <row r="6278" spans="5:5" x14ac:dyDescent="0.25">
      <c r="E6278" s="58"/>
    </row>
    <row r="6279" spans="5:5" x14ac:dyDescent="0.25">
      <c r="E6279" s="58"/>
    </row>
    <row r="6280" spans="5:5" x14ac:dyDescent="0.25">
      <c r="E6280" s="58"/>
    </row>
    <row r="6281" spans="5:5" x14ac:dyDescent="0.25">
      <c r="E6281" s="58"/>
    </row>
    <row r="6282" spans="5:5" x14ac:dyDescent="0.25">
      <c r="E6282" s="58"/>
    </row>
    <row r="6283" spans="5:5" x14ac:dyDescent="0.25">
      <c r="E6283" s="58"/>
    </row>
    <row r="6284" spans="5:5" x14ac:dyDescent="0.25">
      <c r="E6284" s="58"/>
    </row>
    <row r="6285" spans="5:5" x14ac:dyDescent="0.25">
      <c r="E6285" s="58"/>
    </row>
    <row r="6286" spans="5:5" x14ac:dyDescent="0.25">
      <c r="E6286" s="58"/>
    </row>
    <row r="6287" spans="5:5" x14ac:dyDescent="0.25">
      <c r="E6287" s="58"/>
    </row>
    <row r="6288" spans="5:5" x14ac:dyDescent="0.25">
      <c r="E6288" s="58"/>
    </row>
    <row r="6289" spans="5:5" x14ac:dyDescent="0.25">
      <c r="E6289" s="58"/>
    </row>
    <row r="6290" spans="5:5" x14ac:dyDescent="0.25">
      <c r="E6290" s="58"/>
    </row>
    <row r="6291" spans="5:5" x14ac:dyDescent="0.25">
      <c r="E6291" s="58"/>
    </row>
    <row r="6292" spans="5:5" x14ac:dyDescent="0.25">
      <c r="E6292" s="58"/>
    </row>
    <row r="6293" spans="5:5" x14ac:dyDescent="0.25">
      <c r="E6293" s="58"/>
    </row>
    <row r="6294" spans="5:5" x14ac:dyDescent="0.25">
      <c r="E6294" s="58"/>
    </row>
    <row r="6295" spans="5:5" x14ac:dyDescent="0.25">
      <c r="E6295" s="58"/>
    </row>
    <row r="6296" spans="5:5" x14ac:dyDescent="0.25">
      <c r="E6296" s="58"/>
    </row>
    <row r="6297" spans="5:5" x14ac:dyDescent="0.25">
      <c r="E6297" s="58"/>
    </row>
    <row r="6298" spans="5:5" x14ac:dyDescent="0.25">
      <c r="E6298" s="58"/>
    </row>
    <row r="6299" spans="5:5" x14ac:dyDescent="0.25">
      <c r="E6299" s="58"/>
    </row>
    <row r="6300" spans="5:5" x14ac:dyDescent="0.25">
      <c r="E6300" s="58"/>
    </row>
    <row r="6301" spans="5:5" x14ac:dyDescent="0.25">
      <c r="E6301" s="58"/>
    </row>
    <row r="6302" spans="5:5" x14ac:dyDescent="0.25">
      <c r="E6302" s="58"/>
    </row>
    <row r="6303" spans="5:5" x14ac:dyDescent="0.25">
      <c r="E6303" s="58"/>
    </row>
    <row r="6304" spans="5:5" x14ac:dyDescent="0.25">
      <c r="E6304" s="58"/>
    </row>
    <row r="6305" spans="5:5" x14ac:dyDescent="0.25">
      <c r="E6305" s="58"/>
    </row>
    <row r="6306" spans="5:5" x14ac:dyDescent="0.25">
      <c r="E6306" s="58"/>
    </row>
    <row r="6307" spans="5:5" x14ac:dyDescent="0.25">
      <c r="E6307" s="58"/>
    </row>
    <row r="6308" spans="5:5" x14ac:dyDescent="0.25">
      <c r="E6308" s="58"/>
    </row>
    <row r="6309" spans="5:5" x14ac:dyDescent="0.25">
      <c r="E6309" s="58"/>
    </row>
    <row r="6310" spans="5:5" x14ac:dyDescent="0.25">
      <c r="E6310" s="58"/>
    </row>
    <row r="6311" spans="5:5" x14ac:dyDescent="0.25">
      <c r="E6311" s="58"/>
    </row>
    <row r="6312" spans="5:5" x14ac:dyDescent="0.25">
      <c r="E6312" s="58"/>
    </row>
    <row r="6313" spans="5:5" x14ac:dyDescent="0.25">
      <c r="E6313" s="58"/>
    </row>
    <row r="6314" spans="5:5" x14ac:dyDescent="0.25">
      <c r="E6314" s="58"/>
    </row>
    <row r="6315" spans="5:5" x14ac:dyDescent="0.25">
      <c r="E6315" s="58"/>
    </row>
    <row r="6316" spans="5:5" x14ac:dyDescent="0.25">
      <c r="E6316" s="58"/>
    </row>
    <row r="6317" spans="5:5" x14ac:dyDescent="0.25">
      <c r="E6317" s="58"/>
    </row>
    <row r="6318" spans="5:5" x14ac:dyDescent="0.25">
      <c r="E6318" s="58"/>
    </row>
    <row r="6319" spans="5:5" x14ac:dyDescent="0.25">
      <c r="E6319" s="58"/>
    </row>
    <row r="6320" spans="5:5" x14ac:dyDescent="0.25">
      <c r="E6320" s="58"/>
    </row>
    <row r="6321" spans="5:5" x14ac:dyDescent="0.25">
      <c r="E6321" s="58"/>
    </row>
    <row r="6322" spans="5:5" x14ac:dyDescent="0.25">
      <c r="E6322" s="58"/>
    </row>
    <row r="6323" spans="5:5" x14ac:dyDescent="0.25">
      <c r="E6323" s="58"/>
    </row>
    <row r="6324" spans="5:5" x14ac:dyDescent="0.25">
      <c r="E6324" s="58"/>
    </row>
    <row r="6325" spans="5:5" x14ac:dyDescent="0.25">
      <c r="E6325" s="58"/>
    </row>
    <row r="6326" spans="5:5" x14ac:dyDescent="0.25">
      <c r="E6326" s="58"/>
    </row>
    <row r="6327" spans="5:5" x14ac:dyDescent="0.25">
      <c r="E6327" s="58"/>
    </row>
    <row r="6328" spans="5:5" x14ac:dyDescent="0.25">
      <c r="E6328" s="58"/>
    </row>
    <row r="6329" spans="5:5" x14ac:dyDescent="0.25">
      <c r="E6329" s="58"/>
    </row>
    <row r="6330" spans="5:5" x14ac:dyDescent="0.25">
      <c r="E6330" s="58"/>
    </row>
    <row r="6331" spans="5:5" x14ac:dyDescent="0.25">
      <c r="E6331" s="58"/>
    </row>
    <row r="6332" spans="5:5" x14ac:dyDescent="0.25">
      <c r="E6332" s="58"/>
    </row>
    <row r="6333" spans="5:5" x14ac:dyDescent="0.25">
      <c r="E6333" s="58"/>
    </row>
    <row r="6334" spans="5:5" x14ac:dyDescent="0.25">
      <c r="E6334" s="58"/>
    </row>
    <row r="6335" spans="5:5" x14ac:dyDescent="0.25">
      <c r="E6335" s="58"/>
    </row>
    <row r="6336" spans="5:5" x14ac:dyDescent="0.25">
      <c r="E6336" s="58"/>
    </row>
    <row r="6337" spans="5:5" x14ac:dyDescent="0.25">
      <c r="E6337" s="58"/>
    </row>
    <row r="6338" spans="5:5" x14ac:dyDescent="0.25">
      <c r="E6338" s="58"/>
    </row>
    <row r="6339" spans="5:5" x14ac:dyDescent="0.25">
      <c r="E6339" s="58"/>
    </row>
    <row r="6340" spans="5:5" x14ac:dyDescent="0.25">
      <c r="E6340" s="58"/>
    </row>
    <row r="6341" spans="5:5" x14ac:dyDescent="0.25">
      <c r="E6341" s="58"/>
    </row>
    <row r="6342" spans="5:5" x14ac:dyDescent="0.25">
      <c r="E6342" s="58"/>
    </row>
    <row r="6343" spans="5:5" x14ac:dyDescent="0.25">
      <c r="E6343" s="58"/>
    </row>
    <row r="6344" spans="5:5" x14ac:dyDescent="0.25">
      <c r="E6344" s="58"/>
    </row>
    <row r="6345" spans="5:5" x14ac:dyDescent="0.25">
      <c r="E6345" s="58"/>
    </row>
    <row r="6346" spans="5:5" x14ac:dyDescent="0.25">
      <c r="E6346" s="58"/>
    </row>
    <row r="6347" spans="5:5" x14ac:dyDescent="0.25">
      <c r="E6347" s="58"/>
    </row>
    <row r="6348" spans="5:5" x14ac:dyDescent="0.25">
      <c r="E6348" s="58"/>
    </row>
    <row r="6349" spans="5:5" x14ac:dyDescent="0.25">
      <c r="E6349" s="58"/>
    </row>
    <row r="6350" spans="5:5" x14ac:dyDescent="0.25">
      <c r="E6350" s="58"/>
    </row>
    <row r="6351" spans="5:5" x14ac:dyDescent="0.25">
      <c r="E6351" s="58"/>
    </row>
    <row r="6352" spans="5:5" x14ac:dyDescent="0.25">
      <c r="E6352" s="58"/>
    </row>
    <row r="6353" spans="5:5" x14ac:dyDescent="0.25">
      <c r="E6353" s="58"/>
    </row>
    <row r="6354" spans="5:5" x14ac:dyDescent="0.25">
      <c r="E6354" s="58"/>
    </row>
    <row r="6355" spans="5:5" x14ac:dyDescent="0.25">
      <c r="E6355" s="58"/>
    </row>
    <row r="6356" spans="5:5" x14ac:dyDescent="0.25">
      <c r="E6356" s="58"/>
    </row>
    <row r="6357" spans="5:5" x14ac:dyDescent="0.25">
      <c r="E6357" s="58"/>
    </row>
    <row r="6358" spans="5:5" x14ac:dyDescent="0.25">
      <c r="E6358" s="58"/>
    </row>
    <row r="6359" spans="5:5" x14ac:dyDescent="0.25">
      <c r="E6359" s="58"/>
    </row>
    <row r="6360" spans="5:5" x14ac:dyDescent="0.25">
      <c r="E6360" s="58"/>
    </row>
    <row r="6361" spans="5:5" x14ac:dyDescent="0.25">
      <c r="E6361" s="58"/>
    </row>
    <row r="6362" spans="5:5" x14ac:dyDescent="0.25">
      <c r="E6362" s="58"/>
    </row>
    <row r="6363" spans="5:5" x14ac:dyDescent="0.25">
      <c r="E6363" s="58"/>
    </row>
    <row r="6364" spans="5:5" x14ac:dyDescent="0.25">
      <c r="E6364" s="58"/>
    </row>
    <row r="6365" spans="5:5" x14ac:dyDescent="0.25">
      <c r="E6365" s="58"/>
    </row>
    <row r="6366" spans="5:5" x14ac:dyDescent="0.25">
      <c r="E6366" s="58"/>
    </row>
    <row r="6367" spans="5:5" x14ac:dyDescent="0.25">
      <c r="E6367" s="58"/>
    </row>
    <row r="6368" spans="5:5" x14ac:dyDescent="0.25">
      <c r="E6368" s="58"/>
    </row>
    <row r="6369" spans="5:5" x14ac:dyDescent="0.25">
      <c r="E6369" s="58"/>
    </row>
    <row r="6370" spans="5:5" x14ac:dyDescent="0.25">
      <c r="E6370" s="58"/>
    </row>
    <row r="6371" spans="5:5" x14ac:dyDescent="0.25">
      <c r="E6371" s="58"/>
    </row>
    <row r="6372" spans="5:5" x14ac:dyDescent="0.25">
      <c r="E6372" s="58"/>
    </row>
    <row r="6373" spans="5:5" x14ac:dyDescent="0.25">
      <c r="E6373" s="58"/>
    </row>
    <row r="6374" spans="5:5" x14ac:dyDescent="0.25">
      <c r="E6374" s="58"/>
    </row>
    <row r="6375" spans="5:5" x14ac:dyDescent="0.25">
      <c r="E6375" s="58"/>
    </row>
    <row r="6376" spans="5:5" x14ac:dyDescent="0.25">
      <c r="E6376" s="58"/>
    </row>
    <row r="6377" spans="5:5" x14ac:dyDescent="0.25">
      <c r="E6377" s="58"/>
    </row>
    <row r="6378" spans="5:5" x14ac:dyDescent="0.25">
      <c r="E6378" s="58"/>
    </row>
    <row r="6379" spans="5:5" x14ac:dyDescent="0.25">
      <c r="E6379" s="58"/>
    </row>
    <row r="6380" spans="5:5" x14ac:dyDescent="0.25">
      <c r="E6380" s="58"/>
    </row>
    <row r="6381" spans="5:5" x14ac:dyDescent="0.25">
      <c r="E6381" s="58"/>
    </row>
    <row r="6382" spans="5:5" x14ac:dyDescent="0.25">
      <c r="E6382" s="58"/>
    </row>
    <row r="6383" spans="5:5" x14ac:dyDescent="0.25">
      <c r="E6383" s="58"/>
    </row>
    <row r="6384" spans="5:5" x14ac:dyDescent="0.25">
      <c r="E6384" s="58"/>
    </row>
    <row r="6385" spans="5:5" x14ac:dyDescent="0.25">
      <c r="E6385" s="58"/>
    </row>
    <row r="6386" spans="5:5" x14ac:dyDescent="0.25">
      <c r="E6386" s="58"/>
    </row>
    <row r="6387" spans="5:5" x14ac:dyDescent="0.25">
      <c r="E6387" s="58"/>
    </row>
    <row r="6388" spans="5:5" x14ac:dyDescent="0.25">
      <c r="E6388" s="58"/>
    </row>
    <row r="6389" spans="5:5" x14ac:dyDescent="0.25">
      <c r="E6389" s="58"/>
    </row>
    <row r="6390" spans="5:5" x14ac:dyDescent="0.25">
      <c r="E6390" s="58"/>
    </row>
    <row r="6391" spans="5:5" x14ac:dyDescent="0.25">
      <c r="E6391" s="58"/>
    </row>
    <row r="6392" spans="5:5" x14ac:dyDescent="0.25">
      <c r="E6392" s="58"/>
    </row>
    <row r="6393" spans="5:5" x14ac:dyDescent="0.25">
      <c r="E6393" s="58"/>
    </row>
    <row r="6394" spans="5:5" x14ac:dyDescent="0.25">
      <c r="E6394" s="58"/>
    </row>
    <row r="6395" spans="5:5" x14ac:dyDescent="0.25">
      <c r="E6395" s="58"/>
    </row>
    <row r="6396" spans="5:5" x14ac:dyDescent="0.25">
      <c r="E6396" s="58"/>
    </row>
    <row r="6397" spans="5:5" x14ac:dyDescent="0.25">
      <c r="E6397" s="58"/>
    </row>
    <row r="6398" spans="5:5" x14ac:dyDescent="0.25">
      <c r="E6398" s="58"/>
    </row>
    <row r="6399" spans="5:5" x14ac:dyDescent="0.25">
      <c r="E6399" s="58"/>
    </row>
    <row r="6400" spans="5:5" x14ac:dyDescent="0.25">
      <c r="E6400" s="58"/>
    </row>
    <row r="6401" spans="5:5" x14ac:dyDescent="0.25">
      <c r="E6401" s="58"/>
    </row>
    <row r="6402" spans="5:5" x14ac:dyDescent="0.25">
      <c r="E6402" s="58"/>
    </row>
    <row r="6403" spans="5:5" x14ac:dyDescent="0.25">
      <c r="E6403" s="58"/>
    </row>
    <row r="6404" spans="5:5" x14ac:dyDescent="0.25">
      <c r="E6404" s="58"/>
    </row>
    <row r="6405" spans="5:5" x14ac:dyDescent="0.25">
      <c r="E6405" s="58"/>
    </row>
    <row r="6406" spans="5:5" x14ac:dyDescent="0.25">
      <c r="E6406" s="58"/>
    </row>
    <row r="6407" spans="5:5" x14ac:dyDescent="0.25">
      <c r="E6407" s="58"/>
    </row>
    <row r="6408" spans="5:5" x14ac:dyDescent="0.25">
      <c r="E6408" s="58"/>
    </row>
    <row r="6409" spans="5:5" x14ac:dyDescent="0.25">
      <c r="E6409" s="58"/>
    </row>
    <row r="6410" spans="5:5" x14ac:dyDescent="0.25">
      <c r="E6410" s="58"/>
    </row>
    <row r="6411" spans="5:5" x14ac:dyDescent="0.25">
      <c r="E6411" s="58"/>
    </row>
    <row r="6412" spans="5:5" x14ac:dyDescent="0.25">
      <c r="E6412" s="58"/>
    </row>
    <row r="6413" spans="5:5" x14ac:dyDescent="0.25">
      <c r="E6413" s="58"/>
    </row>
    <row r="6414" spans="5:5" x14ac:dyDescent="0.25">
      <c r="E6414" s="58"/>
    </row>
    <row r="6415" spans="5:5" x14ac:dyDescent="0.25">
      <c r="E6415" s="58"/>
    </row>
    <row r="6416" spans="5:5" x14ac:dyDescent="0.25">
      <c r="E6416" s="58"/>
    </row>
    <row r="6417" spans="5:5" x14ac:dyDescent="0.25">
      <c r="E6417" s="58"/>
    </row>
    <row r="6418" spans="5:5" x14ac:dyDescent="0.25">
      <c r="E6418" s="58"/>
    </row>
    <row r="6419" spans="5:5" x14ac:dyDescent="0.25">
      <c r="E6419" s="58"/>
    </row>
    <row r="6420" spans="5:5" x14ac:dyDescent="0.25">
      <c r="E6420" s="58"/>
    </row>
    <row r="6421" spans="5:5" x14ac:dyDescent="0.25">
      <c r="E6421" s="58"/>
    </row>
    <row r="6422" spans="5:5" x14ac:dyDescent="0.25">
      <c r="E6422" s="58"/>
    </row>
    <row r="6423" spans="5:5" x14ac:dyDescent="0.25">
      <c r="E6423" s="58"/>
    </row>
    <row r="6424" spans="5:5" x14ac:dyDescent="0.25">
      <c r="E6424" s="58"/>
    </row>
    <row r="6425" spans="5:5" x14ac:dyDescent="0.25">
      <c r="E6425" s="58"/>
    </row>
    <row r="6426" spans="5:5" x14ac:dyDescent="0.25">
      <c r="E6426" s="58"/>
    </row>
    <row r="6427" spans="5:5" x14ac:dyDescent="0.25">
      <c r="E6427" s="58"/>
    </row>
    <row r="6428" spans="5:5" x14ac:dyDescent="0.25">
      <c r="E6428" s="58"/>
    </row>
    <row r="6429" spans="5:5" x14ac:dyDescent="0.25">
      <c r="E6429" s="58"/>
    </row>
    <row r="6430" spans="5:5" x14ac:dyDescent="0.25">
      <c r="E6430" s="58"/>
    </row>
    <row r="6431" spans="5:5" x14ac:dyDescent="0.25">
      <c r="E6431" s="58"/>
    </row>
    <row r="6432" spans="5:5" x14ac:dyDescent="0.25">
      <c r="E6432" s="58"/>
    </row>
    <row r="6433" spans="5:5" x14ac:dyDescent="0.25">
      <c r="E6433" s="58"/>
    </row>
    <row r="6434" spans="5:5" x14ac:dyDescent="0.25">
      <c r="E6434" s="58"/>
    </row>
    <row r="6435" spans="5:5" x14ac:dyDescent="0.25">
      <c r="E6435" s="58"/>
    </row>
    <row r="6436" spans="5:5" x14ac:dyDescent="0.25">
      <c r="E6436" s="58"/>
    </row>
    <row r="6437" spans="5:5" x14ac:dyDescent="0.25">
      <c r="E6437" s="58"/>
    </row>
    <row r="6438" spans="5:5" x14ac:dyDescent="0.25">
      <c r="E6438" s="58"/>
    </row>
    <row r="6439" spans="5:5" x14ac:dyDescent="0.25">
      <c r="E6439" s="58"/>
    </row>
    <row r="6440" spans="5:5" x14ac:dyDescent="0.25">
      <c r="E6440" s="58"/>
    </row>
    <row r="6441" spans="5:5" x14ac:dyDescent="0.25">
      <c r="E6441" s="58"/>
    </row>
    <row r="6442" spans="5:5" x14ac:dyDescent="0.25">
      <c r="E6442" s="58"/>
    </row>
    <row r="6443" spans="5:5" x14ac:dyDescent="0.25">
      <c r="E6443" s="58"/>
    </row>
    <row r="6444" spans="5:5" x14ac:dyDescent="0.25">
      <c r="E6444" s="58"/>
    </row>
    <row r="6445" spans="5:5" x14ac:dyDescent="0.25">
      <c r="E6445" s="58"/>
    </row>
    <row r="6446" spans="5:5" x14ac:dyDescent="0.25">
      <c r="E6446" s="58"/>
    </row>
    <row r="6447" spans="5:5" x14ac:dyDescent="0.25">
      <c r="E6447" s="58"/>
    </row>
    <row r="6448" spans="5:5" x14ac:dyDescent="0.25">
      <c r="E6448" s="58"/>
    </row>
    <row r="6449" spans="5:5" x14ac:dyDescent="0.25">
      <c r="E6449" s="58"/>
    </row>
    <row r="6450" spans="5:5" x14ac:dyDescent="0.25">
      <c r="E6450" s="58"/>
    </row>
    <row r="6451" spans="5:5" x14ac:dyDescent="0.25">
      <c r="E6451" s="58"/>
    </row>
    <row r="6452" spans="5:5" x14ac:dyDescent="0.25">
      <c r="E6452" s="58"/>
    </row>
    <row r="6453" spans="5:5" x14ac:dyDescent="0.25">
      <c r="E6453" s="58"/>
    </row>
    <row r="6454" spans="5:5" x14ac:dyDescent="0.25">
      <c r="E6454" s="58"/>
    </row>
    <row r="6455" spans="5:5" x14ac:dyDescent="0.25">
      <c r="E6455" s="58"/>
    </row>
    <row r="6456" spans="5:5" x14ac:dyDescent="0.25">
      <c r="E6456" s="58"/>
    </row>
    <row r="6457" spans="5:5" x14ac:dyDescent="0.25">
      <c r="E6457" s="58"/>
    </row>
    <row r="6458" spans="5:5" x14ac:dyDescent="0.25">
      <c r="E6458" s="58"/>
    </row>
    <row r="6459" spans="5:5" x14ac:dyDescent="0.25">
      <c r="E6459" s="58"/>
    </row>
    <row r="6460" spans="5:5" x14ac:dyDescent="0.25">
      <c r="E6460" s="58"/>
    </row>
    <row r="6461" spans="5:5" x14ac:dyDescent="0.25">
      <c r="E6461" s="58"/>
    </row>
    <row r="6462" spans="5:5" x14ac:dyDescent="0.25">
      <c r="E6462" s="58"/>
    </row>
    <row r="6463" spans="5:5" x14ac:dyDescent="0.25">
      <c r="E6463" s="58"/>
    </row>
    <row r="6464" spans="5:5" x14ac:dyDescent="0.25">
      <c r="E6464" s="58"/>
    </row>
    <row r="6465" spans="5:5" x14ac:dyDescent="0.25">
      <c r="E6465" s="58"/>
    </row>
    <row r="6466" spans="5:5" x14ac:dyDescent="0.25">
      <c r="E6466" s="58"/>
    </row>
    <row r="6467" spans="5:5" x14ac:dyDescent="0.25">
      <c r="E6467" s="58"/>
    </row>
    <row r="6468" spans="5:5" x14ac:dyDescent="0.25">
      <c r="E6468" s="58"/>
    </row>
    <row r="6469" spans="5:5" x14ac:dyDescent="0.25">
      <c r="E6469" s="58"/>
    </row>
    <row r="6470" spans="5:5" x14ac:dyDescent="0.25">
      <c r="E6470" s="58"/>
    </row>
    <row r="6471" spans="5:5" x14ac:dyDescent="0.25">
      <c r="E6471" s="58"/>
    </row>
    <row r="6472" spans="5:5" x14ac:dyDescent="0.25">
      <c r="E6472" s="58"/>
    </row>
    <row r="6473" spans="5:5" x14ac:dyDescent="0.25">
      <c r="E6473" s="58"/>
    </row>
    <row r="6474" spans="5:5" x14ac:dyDescent="0.25">
      <c r="E6474" s="58"/>
    </row>
    <row r="6475" spans="5:5" x14ac:dyDescent="0.25">
      <c r="E6475" s="58"/>
    </row>
    <row r="6476" spans="5:5" x14ac:dyDescent="0.25">
      <c r="E6476" s="58"/>
    </row>
    <row r="6477" spans="5:5" x14ac:dyDescent="0.25">
      <c r="E6477" s="58"/>
    </row>
    <row r="6478" spans="5:5" x14ac:dyDescent="0.25">
      <c r="E6478" s="58"/>
    </row>
    <row r="6479" spans="5:5" x14ac:dyDescent="0.25">
      <c r="E6479" s="58"/>
    </row>
    <row r="6480" spans="5:5" x14ac:dyDescent="0.25">
      <c r="E6480" s="58"/>
    </row>
    <row r="6481" spans="5:5" x14ac:dyDescent="0.25">
      <c r="E6481" s="58"/>
    </row>
    <row r="6482" spans="5:5" x14ac:dyDescent="0.25">
      <c r="E6482" s="58"/>
    </row>
    <row r="6483" spans="5:5" x14ac:dyDescent="0.25">
      <c r="E6483" s="58"/>
    </row>
    <row r="6484" spans="5:5" x14ac:dyDescent="0.25">
      <c r="E6484" s="58"/>
    </row>
    <row r="6485" spans="5:5" x14ac:dyDescent="0.25">
      <c r="E6485" s="58"/>
    </row>
    <row r="6486" spans="5:5" x14ac:dyDescent="0.25">
      <c r="E6486" s="58"/>
    </row>
    <row r="6487" spans="5:5" x14ac:dyDescent="0.25">
      <c r="E6487" s="58"/>
    </row>
    <row r="6488" spans="5:5" x14ac:dyDescent="0.25">
      <c r="E6488" s="58"/>
    </row>
    <row r="6489" spans="5:5" x14ac:dyDescent="0.25">
      <c r="E6489" s="58"/>
    </row>
    <row r="6490" spans="5:5" x14ac:dyDescent="0.25">
      <c r="E6490" s="58"/>
    </row>
    <row r="6491" spans="5:5" x14ac:dyDescent="0.25">
      <c r="E6491" s="58"/>
    </row>
    <row r="6492" spans="5:5" x14ac:dyDescent="0.25">
      <c r="E6492" s="58"/>
    </row>
    <row r="6493" spans="5:5" x14ac:dyDescent="0.25">
      <c r="E6493" s="58"/>
    </row>
    <row r="6494" spans="5:5" x14ac:dyDescent="0.25">
      <c r="E6494" s="58"/>
    </row>
    <row r="6495" spans="5:5" x14ac:dyDescent="0.25">
      <c r="E6495" s="58"/>
    </row>
    <row r="6496" spans="5:5" x14ac:dyDescent="0.25">
      <c r="E6496" s="58"/>
    </row>
    <row r="6497" spans="5:5" x14ac:dyDescent="0.25">
      <c r="E6497" s="58"/>
    </row>
    <row r="6498" spans="5:5" x14ac:dyDescent="0.25">
      <c r="E6498" s="58"/>
    </row>
    <row r="6499" spans="5:5" x14ac:dyDescent="0.25">
      <c r="E6499" s="58"/>
    </row>
    <row r="6500" spans="5:5" x14ac:dyDescent="0.25">
      <c r="E6500" s="58"/>
    </row>
    <row r="6501" spans="5:5" x14ac:dyDescent="0.25">
      <c r="E6501" s="58"/>
    </row>
    <row r="6502" spans="5:5" x14ac:dyDescent="0.25">
      <c r="E6502" s="58"/>
    </row>
    <row r="6503" spans="5:5" x14ac:dyDescent="0.25">
      <c r="E6503" s="58"/>
    </row>
    <row r="6504" spans="5:5" x14ac:dyDescent="0.25">
      <c r="E6504" s="58"/>
    </row>
    <row r="6505" spans="5:5" x14ac:dyDescent="0.25">
      <c r="E6505" s="58"/>
    </row>
    <row r="6506" spans="5:5" x14ac:dyDescent="0.25">
      <c r="E6506" s="58"/>
    </row>
    <row r="6507" spans="5:5" x14ac:dyDescent="0.25">
      <c r="E6507" s="58"/>
    </row>
    <row r="6508" spans="5:5" x14ac:dyDescent="0.25">
      <c r="E6508" s="58"/>
    </row>
    <row r="6509" spans="5:5" x14ac:dyDescent="0.25">
      <c r="E6509" s="58"/>
    </row>
    <row r="6510" spans="5:5" x14ac:dyDescent="0.25">
      <c r="E6510" s="58"/>
    </row>
    <row r="6511" spans="5:5" x14ac:dyDescent="0.25">
      <c r="E6511" s="58"/>
    </row>
    <row r="6512" spans="5:5" x14ac:dyDescent="0.25">
      <c r="E6512" s="58"/>
    </row>
    <row r="6513" spans="5:5" x14ac:dyDescent="0.25">
      <c r="E6513" s="58"/>
    </row>
    <row r="6514" spans="5:5" x14ac:dyDescent="0.25">
      <c r="E6514" s="58"/>
    </row>
    <row r="6515" spans="5:5" x14ac:dyDescent="0.25">
      <c r="E6515" s="58"/>
    </row>
    <row r="6516" spans="5:5" x14ac:dyDescent="0.25">
      <c r="E6516" s="58"/>
    </row>
    <row r="6517" spans="5:5" x14ac:dyDescent="0.25">
      <c r="E6517" s="58"/>
    </row>
    <row r="6518" spans="5:5" x14ac:dyDescent="0.25">
      <c r="E6518" s="58"/>
    </row>
    <row r="6519" spans="5:5" x14ac:dyDescent="0.25">
      <c r="E6519" s="58"/>
    </row>
    <row r="6520" spans="5:5" x14ac:dyDescent="0.25">
      <c r="E6520" s="58"/>
    </row>
    <row r="6521" spans="5:5" x14ac:dyDescent="0.25">
      <c r="E6521" s="58"/>
    </row>
    <row r="6522" spans="5:5" x14ac:dyDescent="0.25">
      <c r="E6522" s="58"/>
    </row>
    <row r="6523" spans="5:5" x14ac:dyDescent="0.25">
      <c r="E6523" s="58"/>
    </row>
    <row r="6524" spans="5:5" x14ac:dyDescent="0.25">
      <c r="E6524" s="58"/>
    </row>
    <row r="6525" spans="5:5" x14ac:dyDescent="0.25">
      <c r="E6525" s="58"/>
    </row>
    <row r="6526" spans="5:5" x14ac:dyDescent="0.25">
      <c r="E6526" s="58"/>
    </row>
    <row r="6527" spans="5:5" x14ac:dyDescent="0.25">
      <c r="E6527" s="58"/>
    </row>
    <row r="6528" spans="5:5" x14ac:dyDescent="0.25">
      <c r="E6528" s="58"/>
    </row>
    <row r="6529" spans="5:5" x14ac:dyDescent="0.25">
      <c r="E6529" s="58"/>
    </row>
    <row r="6530" spans="5:5" x14ac:dyDescent="0.25">
      <c r="E6530" s="58"/>
    </row>
    <row r="6531" spans="5:5" x14ac:dyDescent="0.25">
      <c r="E6531" s="58"/>
    </row>
    <row r="6532" spans="5:5" x14ac:dyDescent="0.25">
      <c r="E6532" s="58"/>
    </row>
    <row r="6533" spans="5:5" x14ac:dyDescent="0.25">
      <c r="E6533" s="58"/>
    </row>
    <row r="6534" spans="5:5" x14ac:dyDescent="0.25">
      <c r="E6534" s="58"/>
    </row>
    <row r="6535" spans="5:5" x14ac:dyDescent="0.25">
      <c r="E6535" s="58"/>
    </row>
    <row r="6536" spans="5:5" x14ac:dyDescent="0.25">
      <c r="E6536" s="58"/>
    </row>
    <row r="6537" spans="5:5" x14ac:dyDescent="0.25">
      <c r="E6537" s="58"/>
    </row>
    <row r="6538" spans="5:5" x14ac:dyDescent="0.25">
      <c r="E6538" s="58"/>
    </row>
    <row r="6539" spans="5:5" x14ac:dyDescent="0.25">
      <c r="E6539" s="58"/>
    </row>
    <row r="6540" spans="5:5" x14ac:dyDescent="0.25">
      <c r="E6540" s="58"/>
    </row>
    <row r="6541" spans="5:5" x14ac:dyDescent="0.25">
      <c r="E6541" s="58"/>
    </row>
    <row r="6542" spans="5:5" x14ac:dyDescent="0.25">
      <c r="E6542" s="58"/>
    </row>
    <row r="6543" spans="5:5" x14ac:dyDescent="0.25">
      <c r="E6543" s="58"/>
    </row>
    <row r="6544" spans="5:5" x14ac:dyDescent="0.25">
      <c r="E6544" s="58"/>
    </row>
    <row r="6545" spans="5:5" x14ac:dyDescent="0.25">
      <c r="E6545" s="58"/>
    </row>
    <row r="6546" spans="5:5" x14ac:dyDescent="0.25">
      <c r="E6546" s="58"/>
    </row>
    <row r="6547" spans="5:5" x14ac:dyDescent="0.25">
      <c r="E6547" s="58"/>
    </row>
    <row r="6548" spans="5:5" x14ac:dyDescent="0.25">
      <c r="E6548" s="58"/>
    </row>
    <row r="6549" spans="5:5" x14ac:dyDescent="0.25">
      <c r="E6549" s="58"/>
    </row>
    <row r="6550" spans="5:5" x14ac:dyDescent="0.25">
      <c r="E6550" s="58"/>
    </row>
    <row r="6551" spans="5:5" x14ac:dyDescent="0.25">
      <c r="E6551" s="58"/>
    </row>
    <row r="6552" spans="5:5" x14ac:dyDescent="0.25">
      <c r="E6552" s="58"/>
    </row>
    <row r="6553" spans="5:5" x14ac:dyDescent="0.25">
      <c r="E6553" s="58"/>
    </row>
    <row r="6554" spans="5:5" x14ac:dyDescent="0.25">
      <c r="E6554" s="58"/>
    </row>
    <row r="6555" spans="5:5" x14ac:dyDescent="0.25">
      <c r="E6555" s="58"/>
    </row>
    <row r="6556" spans="5:5" x14ac:dyDescent="0.25">
      <c r="E6556" s="58"/>
    </row>
    <row r="6557" spans="5:5" x14ac:dyDescent="0.25">
      <c r="E6557" s="58"/>
    </row>
    <row r="6558" spans="5:5" x14ac:dyDescent="0.25">
      <c r="E6558" s="58"/>
    </row>
    <row r="6559" spans="5:5" x14ac:dyDescent="0.25">
      <c r="E6559" s="58"/>
    </row>
    <row r="6560" spans="5:5" x14ac:dyDescent="0.25">
      <c r="E6560" s="58"/>
    </row>
    <row r="6561" spans="5:5" x14ac:dyDescent="0.25">
      <c r="E6561" s="58"/>
    </row>
    <row r="6562" spans="5:5" x14ac:dyDescent="0.25">
      <c r="E6562" s="58"/>
    </row>
    <row r="6563" spans="5:5" x14ac:dyDescent="0.25">
      <c r="E6563" s="58"/>
    </row>
    <row r="6564" spans="5:5" x14ac:dyDescent="0.25">
      <c r="E6564" s="58"/>
    </row>
    <row r="6565" spans="5:5" x14ac:dyDescent="0.25">
      <c r="E6565" s="58"/>
    </row>
    <row r="6566" spans="5:5" x14ac:dyDescent="0.25">
      <c r="E6566" s="58"/>
    </row>
    <row r="6567" spans="5:5" x14ac:dyDescent="0.25">
      <c r="E6567" s="58"/>
    </row>
    <row r="6568" spans="5:5" x14ac:dyDescent="0.25">
      <c r="E6568" s="58"/>
    </row>
    <row r="6569" spans="5:5" x14ac:dyDescent="0.25">
      <c r="E6569" s="58"/>
    </row>
    <row r="6570" spans="5:5" x14ac:dyDescent="0.25">
      <c r="E6570" s="58"/>
    </row>
    <row r="6571" spans="5:5" x14ac:dyDescent="0.25">
      <c r="E6571" s="58"/>
    </row>
    <row r="6572" spans="5:5" x14ac:dyDescent="0.25">
      <c r="E6572" s="58"/>
    </row>
    <row r="6573" spans="5:5" x14ac:dyDescent="0.25">
      <c r="E6573" s="58"/>
    </row>
    <row r="6574" spans="5:5" x14ac:dyDescent="0.25">
      <c r="E6574" s="58"/>
    </row>
    <row r="6575" spans="5:5" x14ac:dyDescent="0.25">
      <c r="E6575" s="58"/>
    </row>
    <row r="6576" spans="5:5" x14ac:dyDescent="0.25">
      <c r="E6576" s="58"/>
    </row>
    <row r="6577" spans="5:5" x14ac:dyDescent="0.25">
      <c r="E6577" s="58"/>
    </row>
    <row r="6578" spans="5:5" x14ac:dyDescent="0.25">
      <c r="E6578" s="58"/>
    </row>
    <row r="6579" spans="5:5" x14ac:dyDescent="0.25">
      <c r="E6579" s="58"/>
    </row>
    <row r="6580" spans="5:5" x14ac:dyDescent="0.25">
      <c r="E6580" s="58"/>
    </row>
    <row r="6581" spans="5:5" x14ac:dyDescent="0.25">
      <c r="E6581" s="58"/>
    </row>
    <row r="6582" spans="5:5" x14ac:dyDescent="0.25">
      <c r="E6582" s="58"/>
    </row>
    <row r="6583" spans="5:5" x14ac:dyDescent="0.25">
      <c r="E6583" s="58"/>
    </row>
    <row r="6584" spans="5:5" x14ac:dyDescent="0.25">
      <c r="E6584" s="58"/>
    </row>
    <row r="6585" spans="5:5" x14ac:dyDescent="0.25">
      <c r="E6585" s="58"/>
    </row>
    <row r="6586" spans="5:5" x14ac:dyDescent="0.25">
      <c r="E6586" s="58"/>
    </row>
    <row r="6587" spans="5:5" x14ac:dyDescent="0.25">
      <c r="E6587" s="58"/>
    </row>
    <row r="6588" spans="5:5" x14ac:dyDescent="0.25">
      <c r="E6588" s="58"/>
    </row>
    <row r="6589" spans="5:5" x14ac:dyDescent="0.25">
      <c r="E6589" s="58"/>
    </row>
    <row r="6590" spans="5:5" x14ac:dyDescent="0.25">
      <c r="E6590" s="58"/>
    </row>
    <row r="6591" spans="5:5" x14ac:dyDescent="0.25">
      <c r="E6591" s="58"/>
    </row>
    <row r="6592" spans="5:5" x14ac:dyDescent="0.25">
      <c r="E6592" s="58"/>
    </row>
    <row r="6593" spans="5:5" x14ac:dyDescent="0.25">
      <c r="E6593" s="58"/>
    </row>
    <row r="6594" spans="5:5" x14ac:dyDescent="0.25">
      <c r="E6594" s="58"/>
    </row>
    <row r="6595" spans="5:5" x14ac:dyDescent="0.25">
      <c r="E6595" s="58"/>
    </row>
    <row r="6596" spans="5:5" x14ac:dyDescent="0.25">
      <c r="E6596" s="58"/>
    </row>
    <row r="6597" spans="5:5" x14ac:dyDescent="0.25">
      <c r="E6597" s="58"/>
    </row>
    <row r="6598" spans="5:5" x14ac:dyDescent="0.25">
      <c r="E6598" s="58"/>
    </row>
    <row r="6599" spans="5:5" x14ac:dyDescent="0.25">
      <c r="E6599" s="58"/>
    </row>
    <row r="6600" spans="5:5" x14ac:dyDescent="0.25">
      <c r="E6600" s="58"/>
    </row>
    <row r="6601" spans="5:5" x14ac:dyDescent="0.25">
      <c r="E6601" s="58"/>
    </row>
    <row r="6602" spans="5:5" x14ac:dyDescent="0.25">
      <c r="E6602" s="58"/>
    </row>
    <row r="6603" spans="5:5" x14ac:dyDescent="0.25">
      <c r="E6603" s="58"/>
    </row>
    <row r="6604" spans="5:5" x14ac:dyDescent="0.25">
      <c r="E6604" s="58"/>
    </row>
    <row r="6605" spans="5:5" x14ac:dyDescent="0.25">
      <c r="E6605" s="58"/>
    </row>
    <row r="6606" spans="5:5" x14ac:dyDescent="0.25">
      <c r="E6606" s="58"/>
    </row>
    <row r="6607" spans="5:5" x14ac:dyDescent="0.25">
      <c r="E6607" s="58"/>
    </row>
    <row r="6608" spans="5:5" x14ac:dyDescent="0.25">
      <c r="E6608" s="58"/>
    </row>
    <row r="6609" spans="5:5" x14ac:dyDescent="0.25">
      <c r="E6609" s="58"/>
    </row>
    <row r="6610" spans="5:5" x14ac:dyDescent="0.25">
      <c r="E6610" s="58"/>
    </row>
    <row r="6611" spans="5:5" x14ac:dyDescent="0.25">
      <c r="E6611" s="58"/>
    </row>
    <row r="6612" spans="5:5" x14ac:dyDescent="0.25">
      <c r="E6612" s="58"/>
    </row>
    <row r="6613" spans="5:5" x14ac:dyDescent="0.25">
      <c r="E6613" s="58"/>
    </row>
    <row r="6614" spans="5:5" x14ac:dyDescent="0.25">
      <c r="E6614" s="58"/>
    </row>
    <row r="6615" spans="5:5" x14ac:dyDescent="0.25">
      <c r="E6615" s="58"/>
    </row>
    <row r="6616" spans="5:5" x14ac:dyDescent="0.25">
      <c r="E6616" s="58"/>
    </row>
    <row r="6617" spans="5:5" x14ac:dyDescent="0.25">
      <c r="E6617" s="58"/>
    </row>
    <row r="6618" spans="5:5" x14ac:dyDescent="0.25">
      <c r="E6618" s="58"/>
    </row>
    <row r="6619" spans="5:5" x14ac:dyDescent="0.25">
      <c r="E6619" s="58"/>
    </row>
    <row r="6620" spans="5:5" x14ac:dyDescent="0.25">
      <c r="E6620" s="58"/>
    </row>
    <row r="6621" spans="5:5" x14ac:dyDescent="0.25">
      <c r="E6621" s="58"/>
    </row>
    <row r="6622" spans="5:5" x14ac:dyDescent="0.25">
      <c r="E6622" s="58"/>
    </row>
    <row r="6623" spans="5:5" x14ac:dyDescent="0.25">
      <c r="E6623" s="58"/>
    </row>
    <row r="6624" spans="5:5" x14ac:dyDescent="0.25">
      <c r="E6624" s="58"/>
    </row>
    <row r="6625" spans="5:5" x14ac:dyDescent="0.25">
      <c r="E6625" s="58"/>
    </row>
    <row r="6626" spans="5:5" x14ac:dyDescent="0.25">
      <c r="E6626" s="58"/>
    </row>
    <row r="6627" spans="5:5" x14ac:dyDescent="0.25">
      <c r="E6627" s="58"/>
    </row>
    <row r="6628" spans="5:5" x14ac:dyDescent="0.25">
      <c r="E6628" s="58"/>
    </row>
    <row r="6629" spans="5:5" x14ac:dyDescent="0.25">
      <c r="E6629" s="58"/>
    </row>
    <row r="6630" spans="5:5" x14ac:dyDescent="0.25">
      <c r="E6630" s="58"/>
    </row>
    <row r="6631" spans="5:5" x14ac:dyDescent="0.25">
      <c r="E6631" s="58"/>
    </row>
    <row r="6632" spans="5:5" x14ac:dyDescent="0.25">
      <c r="E6632" s="58"/>
    </row>
    <row r="6633" spans="5:5" x14ac:dyDescent="0.25">
      <c r="E6633" s="58"/>
    </row>
    <row r="6634" spans="5:5" x14ac:dyDescent="0.25">
      <c r="E6634" s="58"/>
    </row>
    <row r="6635" spans="5:5" x14ac:dyDescent="0.25">
      <c r="E6635" s="58"/>
    </row>
    <row r="6636" spans="5:5" x14ac:dyDescent="0.25">
      <c r="E6636" s="58"/>
    </row>
    <row r="6637" spans="5:5" x14ac:dyDescent="0.25">
      <c r="E6637" s="58"/>
    </row>
    <row r="6638" spans="5:5" x14ac:dyDescent="0.25">
      <c r="E6638" s="58"/>
    </row>
    <row r="6639" spans="5:5" x14ac:dyDescent="0.25">
      <c r="E6639" s="58"/>
    </row>
    <row r="6640" spans="5:5" x14ac:dyDescent="0.25">
      <c r="E6640" s="58"/>
    </row>
    <row r="6641" spans="5:5" x14ac:dyDescent="0.25">
      <c r="E6641" s="58"/>
    </row>
    <row r="6642" spans="5:5" x14ac:dyDescent="0.25">
      <c r="E6642" s="58"/>
    </row>
    <row r="6643" spans="5:5" x14ac:dyDescent="0.25">
      <c r="E6643" s="58"/>
    </row>
    <row r="6644" spans="5:5" x14ac:dyDescent="0.25">
      <c r="E6644" s="58"/>
    </row>
    <row r="6645" spans="5:5" x14ac:dyDescent="0.25">
      <c r="E6645" s="58"/>
    </row>
    <row r="6646" spans="5:5" x14ac:dyDescent="0.25">
      <c r="E6646" s="58"/>
    </row>
    <row r="6647" spans="5:5" x14ac:dyDescent="0.25">
      <c r="E6647" s="58"/>
    </row>
    <row r="6648" spans="5:5" x14ac:dyDescent="0.25">
      <c r="E6648" s="58"/>
    </row>
    <row r="6649" spans="5:5" x14ac:dyDescent="0.25">
      <c r="E6649" s="58"/>
    </row>
    <row r="6650" spans="5:5" x14ac:dyDescent="0.25">
      <c r="E6650" s="58"/>
    </row>
    <row r="6651" spans="5:5" x14ac:dyDescent="0.25">
      <c r="E6651" s="58"/>
    </row>
    <row r="6652" spans="5:5" x14ac:dyDescent="0.25">
      <c r="E6652" s="58"/>
    </row>
    <row r="6653" spans="5:5" x14ac:dyDescent="0.25">
      <c r="E6653" s="58"/>
    </row>
    <row r="6654" spans="5:5" x14ac:dyDescent="0.25">
      <c r="E6654" s="58"/>
    </row>
    <row r="6655" spans="5:5" x14ac:dyDescent="0.25">
      <c r="E6655" s="58"/>
    </row>
    <row r="6656" spans="5:5" x14ac:dyDescent="0.25">
      <c r="E6656" s="58"/>
    </row>
    <row r="6657" spans="5:5" x14ac:dyDescent="0.25">
      <c r="E6657" s="58"/>
    </row>
    <row r="6658" spans="5:5" x14ac:dyDescent="0.25">
      <c r="E6658" s="58"/>
    </row>
    <row r="6659" spans="5:5" x14ac:dyDescent="0.25">
      <c r="E6659" s="58"/>
    </row>
    <row r="6660" spans="5:5" x14ac:dyDescent="0.25">
      <c r="E6660" s="58"/>
    </row>
    <row r="6661" spans="5:5" x14ac:dyDescent="0.25">
      <c r="E6661" s="58"/>
    </row>
    <row r="6662" spans="5:5" x14ac:dyDescent="0.25">
      <c r="E6662" s="58"/>
    </row>
    <row r="6663" spans="5:5" x14ac:dyDescent="0.25">
      <c r="E6663" s="58"/>
    </row>
    <row r="6664" spans="5:5" x14ac:dyDescent="0.25">
      <c r="E6664" s="58"/>
    </row>
    <row r="6665" spans="5:5" x14ac:dyDescent="0.25">
      <c r="E6665" s="58"/>
    </row>
    <row r="6666" spans="5:5" x14ac:dyDescent="0.25">
      <c r="E6666" s="58"/>
    </row>
    <row r="6667" spans="5:5" x14ac:dyDescent="0.25">
      <c r="E6667" s="58"/>
    </row>
    <row r="6668" spans="5:5" x14ac:dyDescent="0.25">
      <c r="E6668" s="58"/>
    </row>
    <row r="6669" spans="5:5" x14ac:dyDescent="0.25">
      <c r="E6669" s="58"/>
    </row>
    <row r="6670" spans="5:5" x14ac:dyDescent="0.25">
      <c r="E6670" s="58"/>
    </row>
    <row r="6671" spans="5:5" x14ac:dyDescent="0.25">
      <c r="E6671" s="58"/>
    </row>
    <row r="6672" spans="5:5" x14ac:dyDescent="0.25">
      <c r="E6672" s="58"/>
    </row>
    <row r="6673" spans="5:5" x14ac:dyDescent="0.25">
      <c r="E6673" s="58"/>
    </row>
    <row r="6674" spans="5:5" x14ac:dyDescent="0.25">
      <c r="E6674" s="58"/>
    </row>
    <row r="6675" spans="5:5" x14ac:dyDescent="0.25">
      <c r="E6675" s="58"/>
    </row>
    <row r="6676" spans="5:5" x14ac:dyDescent="0.25">
      <c r="E6676" s="58"/>
    </row>
    <row r="6677" spans="5:5" x14ac:dyDescent="0.25">
      <c r="E6677" s="58"/>
    </row>
    <row r="6678" spans="5:5" x14ac:dyDescent="0.25">
      <c r="E6678" s="58"/>
    </row>
    <row r="6679" spans="5:5" x14ac:dyDescent="0.25">
      <c r="E6679" s="58"/>
    </row>
    <row r="6680" spans="5:5" x14ac:dyDescent="0.25">
      <c r="E6680" s="58"/>
    </row>
    <row r="6681" spans="5:5" x14ac:dyDescent="0.25">
      <c r="E6681" s="58"/>
    </row>
    <row r="6682" spans="5:5" x14ac:dyDescent="0.25">
      <c r="E6682" s="58"/>
    </row>
    <row r="6683" spans="5:5" x14ac:dyDescent="0.25">
      <c r="E6683" s="58"/>
    </row>
    <row r="6684" spans="5:5" x14ac:dyDescent="0.25">
      <c r="E6684" s="58"/>
    </row>
    <row r="6685" spans="5:5" x14ac:dyDescent="0.25">
      <c r="E6685" s="58"/>
    </row>
    <row r="6686" spans="5:5" x14ac:dyDescent="0.25">
      <c r="E6686" s="58"/>
    </row>
    <row r="6687" spans="5:5" x14ac:dyDescent="0.25">
      <c r="E6687" s="58"/>
    </row>
    <row r="6688" spans="5:5" x14ac:dyDescent="0.25">
      <c r="E6688" s="58"/>
    </row>
    <row r="6689" spans="5:5" x14ac:dyDescent="0.25">
      <c r="E6689" s="58"/>
    </row>
    <row r="6690" spans="5:5" x14ac:dyDescent="0.25">
      <c r="E6690" s="58"/>
    </row>
    <row r="6691" spans="5:5" x14ac:dyDescent="0.25">
      <c r="E6691" s="58"/>
    </row>
    <row r="6692" spans="5:5" x14ac:dyDescent="0.25">
      <c r="E6692" s="58"/>
    </row>
    <row r="6693" spans="5:5" x14ac:dyDescent="0.25">
      <c r="E6693" s="58"/>
    </row>
    <row r="6694" spans="5:5" x14ac:dyDescent="0.25">
      <c r="E6694" s="58"/>
    </row>
    <row r="6695" spans="5:5" x14ac:dyDescent="0.25">
      <c r="E6695" s="58"/>
    </row>
    <row r="6696" spans="5:5" x14ac:dyDescent="0.25">
      <c r="E6696" s="58"/>
    </row>
    <row r="6697" spans="5:5" x14ac:dyDescent="0.25">
      <c r="E6697" s="58"/>
    </row>
    <row r="6698" spans="5:5" x14ac:dyDescent="0.25">
      <c r="E6698" s="58"/>
    </row>
    <row r="6699" spans="5:5" x14ac:dyDescent="0.25">
      <c r="E6699" s="58"/>
    </row>
    <row r="6700" spans="5:5" x14ac:dyDescent="0.25">
      <c r="E6700" s="58"/>
    </row>
    <row r="6701" spans="5:5" x14ac:dyDescent="0.25">
      <c r="E6701" s="58"/>
    </row>
    <row r="6702" spans="5:5" x14ac:dyDescent="0.25">
      <c r="E6702" s="58"/>
    </row>
    <row r="6703" spans="5:5" x14ac:dyDescent="0.25">
      <c r="E6703" s="58"/>
    </row>
    <row r="6704" spans="5:5" x14ac:dyDescent="0.25">
      <c r="E6704" s="58"/>
    </row>
    <row r="6705" spans="5:5" x14ac:dyDescent="0.25">
      <c r="E6705" s="58"/>
    </row>
    <row r="6706" spans="5:5" x14ac:dyDescent="0.25">
      <c r="E6706" s="58"/>
    </row>
    <row r="6707" spans="5:5" x14ac:dyDescent="0.25">
      <c r="E6707" s="58"/>
    </row>
    <row r="6708" spans="5:5" x14ac:dyDescent="0.25">
      <c r="E6708" s="58"/>
    </row>
    <row r="6709" spans="5:5" x14ac:dyDescent="0.25">
      <c r="E6709" s="58"/>
    </row>
    <row r="6710" spans="5:5" x14ac:dyDescent="0.25">
      <c r="E6710" s="58"/>
    </row>
    <row r="6711" spans="5:5" x14ac:dyDescent="0.25">
      <c r="E6711" s="58"/>
    </row>
    <row r="6712" spans="5:5" x14ac:dyDescent="0.25">
      <c r="E6712" s="58"/>
    </row>
    <row r="6713" spans="5:5" x14ac:dyDescent="0.25">
      <c r="E6713" s="58"/>
    </row>
    <row r="6714" spans="5:5" x14ac:dyDescent="0.25">
      <c r="E6714" s="58"/>
    </row>
    <row r="6715" spans="5:5" x14ac:dyDescent="0.25">
      <c r="E6715" s="58"/>
    </row>
    <row r="6716" spans="5:5" x14ac:dyDescent="0.25">
      <c r="E6716" s="58"/>
    </row>
    <row r="6717" spans="5:5" x14ac:dyDescent="0.25">
      <c r="E6717" s="58"/>
    </row>
    <row r="6718" spans="5:5" x14ac:dyDescent="0.25">
      <c r="E6718" s="58"/>
    </row>
    <row r="6719" spans="5:5" x14ac:dyDescent="0.25">
      <c r="E6719" s="58"/>
    </row>
    <row r="6720" spans="5:5" x14ac:dyDescent="0.25">
      <c r="E6720" s="58"/>
    </row>
    <row r="6721" spans="5:5" x14ac:dyDescent="0.25">
      <c r="E6721" s="58"/>
    </row>
    <row r="6722" spans="5:5" x14ac:dyDescent="0.25">
      <c r="E6722" s="58"/>
    </row>
    <row r="6723" spans="5:5" x14ac:dyDescent="0.25">
      <c r="E6723" s="58"/>
    </row>
    <row r="6724" spans="5:5" x14ac:dyDescent="0.25">
      <c r="E6724" s="58"/>
    </row>
    <row r="6725" spans="5:5" x14ac:dyDescent="0.25">
      <c r="E6725" s="58"/>
    </row>
    <row r="6726" spans="5:5" x14ac:dyDescent="0.25">
      <c r="E6726" s="58"/>
    </row>
    <row r="6727" spans="5:5" x14ac:dyDescent="0.25">
      <c r="E6727" s="58"/>
    </row>
    <row r="6728" spans="5:5" x14ac:dyDescent="0.25">
      <c r="E6728" s="58"/>
    </row>
    <row r="6729" spans="5:5" x14ac:dyDescent="0.25">
      <c r="E6729" s="58"/>
    </row>
    <row r="6730" spans="5:5" x14ac:dyDescent="0.25">
      <c r="E6730" s="58"/>
    </row>
    <row r="6731" spans="5:5" x14ac:dyDescent="0.25">
      <c r="E6731" s="58"/>
    </row>
    <row r="6732" spans="5:5" x14ac:dyDescent="0.25">
      <c r="E6732" s="58"/>
    </row>
    <row r="6733" spans="5:5" x14ac:dyDescent="0.25">
      <c r="E6733" s="58"/>
    </row>
    <row r="6734" spans="5:5" x14ac:dyDescent="0.25">
      <c r="E6734" s="58"/>
    </row>
    <row r="6735" spans="5:5" x14ac:dyDescent="0.25">
      <c r="E6735" s="58"/>
    </row>
    <row r="6736" spans="5:5" x14ac:dyDescent="0.25">
      <c r="E6736" s="58"/>
    </row>
    <row r="6737" spans="5:5" x14ac:dyDescent="0.25">
      <c r="E6737" s="58"/>
    </row>
    <row r="6738" spans="5:5" x14ac:dyDescent="0.25">
      <c r="E6738" s="58"/>
    </row>
    <row r="6739" spans="5:5" x14ac:dyDescent="0.25">
      <c r="E6739" s="58"/>
    </row>
    <row r="6740" spans="5:5" x14ac:dyDescent="0.25">
      <c r="E6740" s="58"/>
    </row>
    <row r="6741" spans="5:5" x14ac:dyDescent="0.25">
      <c r="E6741" s="58"/>
    </row>
    <row r="6742" spans="5:5" x14ac:dyDescent="0.25">
      <c r="E6742" s="58"/>
    </row>
    <row r="6743" spans="5:5" x14ac:dyDescent="0.25">
      <c r="E6743" s="58"/>
    </row>
    <row r="6744" spans="5:5" x14ac:dyDescent="0.25">
      <c r="E6744" s="58"/>
    </row>
    <row r="6745" spans="5:5" x14ac:dyDescent="0.25">
      <c r="E6745" s="58"/>
    </row>
    <row r="6746" spans="5:5" x14ac:dyDescent="0.25">
      <c r="E6746" s="58"/>
    </row>
    <row r="6747" spans="5:5" x14ac:dyDescent="0.25">
      <c r="E6747" s="58"/>
    </row>
    <row r="6748" spans="5:5" x14ac:dyDescent="0.25">
      <c r="E6748" s="58"/>
    </row>
    <row r="6749" spans="5:5" x14ac:dyDescent="0.25">
      <c r="E6749" s="58"/>
    </row>
    <row r="6750" spans="5:5" x14ac:dyDescent="0.25">
      <c r="E6750" s="58"/>
    </row>
    <row r="6751" spans="5:5" x14ac:dyDescent="0.25">
      <c r="E6751" s="58"/>
    </row>
    <row r="6752" spans="5:5" x14ac:dyDescent="0.25">
      <c r="E6752" s="58"/>
    </row>
    <row r="6753" spans="5:5" x14ac:dyDescent="0.25">
      <c r="E6753" s="58"/>
    </row>
    <row r="6754" spans="5:5" x14ac:dyDescent="0.25">
      <c r="E6754" s="58"/>
    </row>
    <row r="6755" spans="5:5" x14ac:dyDescent="0.25">
      <c r="E6755" s="58"/>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Plot_2019</vt:lpstr>
      <vt:lpstr>Exceedance 2019</vt:lpstr>
      <vt:lpstr>Air Temp Correlation</vt:lpstr>
      <vt:lpstr>Streamstats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2020-02-19T01:14:12Z</dcterms:modified>
</cp:coreProperties>
</file>