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AYFR\Documents\2006-2020 YFRP\2006-2020 Reports\Summary Tables\"/>
    </mc:Choice>
  </mc:AlternateContent>
  <xr:revisionPtr revIDLastSave="0" documentId="13_ncr:1_{40C22688-290B-4C74-9FA3-A07664A14B4C}" xr6:coauthVersionLast="36" xr6:coauthVersionMax="36" xr10:uidLastSave="{00000000-0000-0000-0000-000000000000}"/>
  <bookViews>
    <workbookView xWindow="0" yWindow="0" windowWidth="23040" windowHeight="10404" activeTab="3" xr2:uid="{7464DF96-2439-4E90-BBF0-F79B93C8D5FE}"/>
  </bookViews>
  <sheets>
    <sheet name="06-20SONDEUTMLatLong" sheetId="4" r:id="rId1"/>
    <sheet name="06-20SondeDeploy" sheetId="1" r:id="rId2"/>
    <sheet name="06-20SondeSummary" sheetId="2" r:id="rId3"/>
    <sheet name="06-20SondeReport" sheetId="3" r:id="rId4"/>
  </sheets>
  <definedNames>
    <definedName name="_Toc348247670" localSheetId="3">'06-20SondeReport'!#REF!</definedName>
    <definedName name="_Toc348247670" localSheetId="2">'06-20SondeSummary'!#REF!</definedName>
    <definedName name="_Toc348247670" localSheetId="0">'06-20SONDEUTMLatLong'!#REF!</definedName>
    <definedName name="_xlnm.Print_Titles" localSheetId="3">'06-20SondeReport'!$1:$3</definedName>
    <definedName name="_xlnm.Print_Titles" localSheetId="2">'06-20SondeSummary'!$1:$3</definedName>
    <definedName name="_xlnm.Print_Titles" localSheetId="0">'06-20SONDEUTMLatLong'!$1:$1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W18" i="3"/>
  <c r="X18" i="3"/>
  <c r="Y18" i="3"/>
  <c r="B23" i="3"/>
  <c r="W23" i="3"/>
  <c r="X23" i="3"/>
  <c r="Y23" i="3"/>
  <c r="B38" i="3"/>
  <c r="W38" i="3"/>
  <c r="X38" i="3"/>
  <c r="Y38" i="3"/>
  <c r="B50" i="3"/>
  <c r="W50" i="3"/>
  <c r="X50" i="3"/>
  <c r="B59" i="3"/>
  <c r="W59" i="3"/>
  <c r="X59" i="3"/>
  <c r="Y59" i="3"/>
  <c r="B64" i="3"/>
  <c r="W64" i="3"/>
  <c r="X64" i="3"/>
  <c r="Y64" i="3"/>
  <c r="B73" i="3"/>
  <c r="W73" i="3"/>
  <c r="X73" i="3"/>
  <c r="H85" i="3"/>
  <c r="I85" i="3"/>
  <c r="M85" i="3"/>
  <c r="N85" i="3"/>
  <c r="R85" i="3"/>
  <c r="S85" i="3"/>
  <c r="Y85" i="3"/>
  <c r="Z85" i="3"/>
  <c r="AA85" i="3"/>
  <c r="H17" i="2"/>
  <c r="O17" i="2"/>
  <c r="U17" i="2"/>
  <c r="AA17" i="2"/>
  <c r="AG17" i="2"/>
  <c r="AH17" i="2"/>
  <c r="AI17" i="2"/>
  <c r="AJ17" i="2"/>
  <c r="AP17" i="2"/>
  <c r="H21" i="2"/>
  <c r="AG21" i="2"/>
  <c r="AH21" i="2"/>
  <c r="AI21" i="2"/>
  <c r="AJ21" i="2"/>
  <c r="H35" i="2"/>
  <c r="O35" i="2"/>
  <c r="U35" i="2"/>
  <c r="AA35" i="2"/>
  <c r="AG35" i="2"/>
  <c r="AH35" i="2"/>
  <c r="AI35" i="2"/>
  <c r="AJ35" i="2"/>
  <c r="AP35" i="2"/>
  <c r="H45" i="2"/>
  <c r="AH45" i="2"/>
  <c r="AI45" i="2"/>
  <c r="H53" i="2"/>
  <c r="AH53" i="2"/>
  <c r="AI53" i="2"/>
  <c r="AJ53" i="2"/>
  <c r="H57" i="2"/>
  <c r="O57" i="2"/>
  <c r="U57" i="2"/>
  <c r="AA57" i="2"/>
  <c r="AG57" i="2"/>
  <c r="AH57" i="2"/>
  <c r="AI57" i="2"/>
  <c r="AJ57" i="2"/>
  <c r="AP57" i="2"/>
  <c r="H65" i="2"/>
  <c r="AH65" i="2"/>
  <c r="AI65" i="2"/>
</calcChain>
</file>

<file path=xl/sharedStrings.xml><?xml version="1.0" encoding="utf-8"?>
<sst xmlns="http://schemas.openxmlformats.org/spreadsheetml/2006/main" count="1047" uniqueCount="344">
  <si>
    <t>^ Yankee Fork below West Fork SONDE deployed during 2017 and 2018 main function was to measure Turbidity in conjunction with USGS suspended sediment grab sample measurements at this location</t>
  </si>
  <si>
    <t>**Pond Series 1 outlet SONDE sensors out of water intermittently</t>
  </si>
  <si>
    <t>†7/14/2016-8/1/2016 data from SONDE at mouth of West Fork was included in Yankee Fork below West Fork data after entire Yankee Fork was released into new channel</t>
  </si>
  <si>
    <t>‡8/27/2013-10/2/2013 West Fork at mouth SONDE temporarily moved to the downstream end of the lowest WFYF CHaMP site, ~750m upstream from mouth</t>
  </si>
  <si>
    <t>7/11-7/31</t>
  </si>
  <si>
    <t>30 min</t>
  </si>
  <si>
    <t>Pond Series 4 outlet - middle of dredge tailings, near outlet and confluence with Yankee Fork (44.34451, -114.72568)</t>
  </si>
  <si>
    <t>8/9-8/24</t>
  </si>
  <si>
    <t>6/13-7/10</t>
  </si>
  <si>
    <t>5/10-6/13</t>
  </si>
  <si>
    <t>5/10-8/24</t>
  </si>
  <si>
    <t>Pond Series 3 outlet - middle of dredge tailings, near outlet, downstream of area of construction (44.33941, -114.72174)</t>
  </si>
  <si>
    <t>8/9-8/27</t>
  </si>
  <si>
    <t>6/13-8/27</t>
  </si>
  <si>
    <t>Pond Series 2 outlet - middle of dredge tailings, near Yankee Fork confluence (44.33287, -114.72301)</t>
  </si>
  <si>
    <t>6/9-6/24</t>
  </si>
  <si>
    <t>5/10-6/8</t>
  </si>
  <si>
    <t>4/28-5/9</t>
  </si>
  <si>
    <t>4/28-6/24</t>
  </si>
  <si>
    <t>58</t>
  </si>
  <si>
    <t xml:space="preserve">Pond Series 1 lower pond outlet check structure, at lower extent of dredge tailings (44.30713, -114.71848) </t>
  </si>
  <si>
    <t>7/11-7/31**</t>
  </si>
  <si>
    <t>10-12</t>
  </si>
  <si>
    <t xml:space="preserve">Pond Series 1 outlet at culvert under Yankee Fork road, at lower extent of dredge tailings (44.30648, -114.71905) </t>
  </si>
  <si>
    <t>10/11-11/1</t>
  </si>
  <si>
    <t>9/26-10/11</t>
  </si>
  <si>
    <t>9/6-9/26</t>
  </si>
  <si>
    <t>8/9-9/6</t>
  </si>
  <si>
    <t>7/17-8/9</t>
  </si>
  <si>
    <t>6/21-7/17</t>
  </si>
  <si>
    <t>6/6-6/21</t>
  </si>
  <si>
    <t>5/21-6/6</t>
  </si>
  <si>
    <t>5/2-5/21</t>
  </si>
  <si>
    <t>4/21-5/2</t>
  </si>
  <si>
    <t>4/21-11/1</t>
  </si>
  <si>
    <t>9/20-10/11</t>
  </si>
  <si>
    <t>8/30-9/20</t>
  </si>
  <si>
    <t>8/10-8/30</t>
  </si>
  <si>
    <t>7/27-8/10</t>
  </si>
  <si>
    <t>7/13-7/27</t>
  </si>
  <si>
    <t>6/29-7/13</t>
  </si>
  <si>
    <t>6/14-6/29</t>
  </si>
  <si>
    <t>6/2-6/14</t>
  </si>
  <si>
    <t>5/19-6/2</t>
  </si>
  <si>
    <t>5/4-5/19</t>
  </si>
  <si>
    <t>4/21-5/4</t>
  </si>
  <si>
    <t>4/6-4/20</t>
  </si>
  <si>
    <t>4/6-11/1</t>
  </si>
  <si>
    <t>10/25-11/9</t>
  </si>
  <si>
    <t>10/12-10/25</t>
  </si>
  <si>
    <t>9/28-10/12</t>
  </si>
  <si>
    <t>9/15-9/28</t>
  </si>
  <si>
    <t>9/2-9/15</t>
  </si>
  <si>
    <t>8/18-9/2</t>
  </si>
  <si>
    <t>8/4-8/18</t>
  </si>
  <si>
    <t>7/21-8/4</t>
  </si>
  <si>
    <t>7/8-7/21</t>
  </si>
  <si>
    <t>6/24-7/8</t>
  </si>
  <si>
    <t>6/10-6/24</t>
  </si>
  <si>
    <t>6/3-6/10</t>
  </si>
  <si>
    <t>4/22-5/4</t>
  </si>
  <si>
    <t>4/2-4/21</t>
  </si>
  <si>
    <t>4/2-11/9</t>
  </si>
  <si>
    <t>10/30-11/18</t>
  </si>
  <si>
    <t>9/15-10/8</t>
  </si>
  <si>
    <t>9/4-9/15</t>
  </si>
  <si>
    <t>8/19-9/4</t>
  </si>
  <si>
    <t>8/6-8/19</t>
  </si>
  <si>
    <t>7/23-8/6</t>
  </si>
  <si>
    <t>7/9-7/23</t>
  </si>
  <si>
    <t>6/26-7/9</t>
  </si>
  <si>
    <t>6/16-6/26</t>
  </si>
  <si>
    <t>5/29-6/16</t>
  </si>
  <si>
    <t>5/12-5/29</t>
  </si>
  <si>
    <t>5/12-11/18</t>
  </si>
  <si>
    <t>11/1-11/22</t>
  </si>
  <si>
    <t>7/8-7/22</t>
  </si>
  <si>
    <t>7/8-11/22</t>
  </si>
  <si>
    <t>9/21-10/1</t>
  </si>
  <si>
    <t>9/6-9/20</t>
  </si>
  <si>
    <t>8/16-8/31</t>
  </si>
  <si>
    <t>7/28-8/9</t>
  </si>
  <si>
    <t>7/11-7/25</t>
  </si>
  <si>
    <t>6/15-7/7</t>
  </si>
  <si>
    <t>5/30-6/10</t>
  </si>
  <si>
    <t>5/24-5/25</t>
  </si>
  <si>
    <t>5/24-10/1</t>
  </si>
  <si>
    <t>6/15-6/21</t>
  </si>
  <si>
    <t>5/22-5/25</t>
  </si>
  <si>
    <t>5/17-5/19</t>
  </si>
  <si>
    <t>5/17-6/21</t>
  </si>
  <si>
    <t>15 min</t>
  </si>
  <si>
    <t>10/17-11/1</t>
  </si>
  <si>
    <t>8/22-10/16</t>
  </si>
  <si>
    <t>8/2-8/21</t>
  </si>
  <si>
    <t>7/11-8/1</t>
  </si>
  <si>
    <t>6/19-7/10</t>
  </si>
  <si>
    <t>6/5-6/18</t>
  </si>
  <si>
    <t>5/23-6/4</t>
  </si>
  <si>
    <t>5/3-5/22</t>
  </si>
  <si>
    <t>4/12-5/2</t>
  </si>
  <si>
    <t>3/31-4/11</t>
  </si>
  <si>
    <t>3/31-11/1</t>
  </si>
  <si>
    <t>10/6-11/1</t>
  </si>
  <si>
    <t>9/7-10/5</t>
  </si>
  <si>
    <t>8/16-9/6</t>
  </si>
  <si>
    <t>7/26-8/16</t>
  </si>
  <si>
    <t>7/6-7/25</t>
  </si>
  <si>
    <t>6/21-7/6</t>
  </si>
  <si>
    <t>6/7-6/20</t>
  </si>
  <si>
    <t>5/23-6/6</t>
  </si>
  <si>
    <t>5/6-5/22</t>
  </si>
  <si>
    <t>4/19-5/5</t>
  </si>
  <si>
    <t>4/19-11/1</t>
  </si>
  <si>
    <t>10/20-11/3</t>
  </si>
  <si>
    <t>10/2-10/19</t>
  </si>
  <si>
    <t>8/30-10/1</t>
  </si>
  <si>
    <t>8/3-8/29</t>
  </si>
  <si>
    <t>6/24-8/1</t>
  </si>
  <si>
    <t>4/28-6/23</t>
  </si>
  <si>
    <t>4/28-11/3</t>
  </si>
  <si>
    <t>West Fork at Virginia's cabin (44.35396, -114.75398)</t>
  </si>
  <si>
    <t>6/24-8/1†</t>
  </si>
  <si>
    <t>4/12-4/27</t>
  </si>
  <si>
    <t>3/31-8/1</t>
  </si>
  <si>
    <t>10/21-11/3</t>
  </si>
  <si>
    <t>10/1-10/20</t>
  </si>
  <si>
    <t>9/9-10/1</t>
  </si>
  <si>
    <t>8/18-9/9</t>
  </si>
  <si>
    <t>7/21-8/17</t>
  </si>
  <si>
    <t>7/1-7/20</t>
  </si>
  <si>
    <t>6/10-6/30</t>
  </si>
  <si>
    <t>5/6-6/9</t>
  </si>
  <si>
    <t>4/23-5/5</t>
  </si>
  <si>
    <t>4/1-4/22</t>
  </si>
  <si>
    <t>4/1-11/3</t>
  </si>
  <si>
    <t>10/19-11/5</t>
  </si>
  <si>
    <t>9/21-10/19</t>
  </si>
  <si>
    <t>8/25-9/21</t>
  </si>
  <si>
    <t>7/31-8/24</t>
  </si>
  <si>
    <t>6/30-7/31</t>
  </si>
  <si>
    <t>6/4-6/29</t>
  </si>
  <si>
    <t>5/13-6/3</t>
  </si>
  <si>
    <t>5/13-11/5</t>
  </si>
  <si>
    <t>9/26-11/7</t>
  </si>
  <si>
    <t>8/27-9/26‡</t>
  </si>
  <si>
    <t>8/3-8/27</t>
  </si>
  <si>
    <t>7/10-8/3</t>
  </si>
  <si>
    <t>6/3-7/10</t>
  </si>
  <si>
    <t>5/21-6/3</t>
  </si>
  <si>
    <t>5/08-5/21</t>
  </si>
  <si>
    <t>4/24-5/8</t>
  </si>
  <si>
    <t>4/24-11/7</t>
  </si>
  <si>
    <t>10/10-11/1</t>
  </si>
  <si>
    <t>9/26-10/10</t>
  </si>
  <si>
    <t>4/21-4/26</t>
  </si>
  <si>
    <t>4/20-5/4</t>
  </si>
  <si>
    <t>9/15-10/12</t>
  </si>
  <si>
    <t>8/4-9/2</t>
  </si>
  <si>
    <t>5/18-6/3</t>
  </si>
  <si>
    <t>5/4-5/18</t>
  </si>
  <si>
    <t>5/4-11/9</t>
  </si>
  <si>
    <t>4/20-5/2</t>
  </si>
  <si>
    <t>4/20-11/1</t>
  </si>
  <si>
    <t>11/1-11/17</t>
  </si>
  <si>
    <t>6/3-6/14</t>
  </si>
  <si>
    <t>6/3-11/17</t>
  </si>
  <si>
    <t>10/12-10/23</t>
  </si>
  <si>
    <t>4/22-11/9</t>
  </si>
  <si>
    <t>3/29-4/11</t>
  </si>
  <si>
    <t>3/29-11/1</t>
  </si>
  <si>
    <t>10/20-11/2</t>
  </si>
  <si>
    <t>6/9-6/23</t>
  </si>
  <si>
    <t>5/26-6/8</t>
  </si>
  <si>
    <t>5/10-5/25</t>
  </si>
  <si>
    <t>3/31-11/2</t>
  </si>
  <si>
    <t>10/22-11/4</t>
  </si>
  <si>
    <t>10/1-10/21</t>
  </si>
  <si>
    <t>4/1-11/4</t>
  </si>
  <si>
    <t>8/27-9/26</t>
  </si>
  <si>
    <t>5/19-6/3</t>
  </si>
  <si>
    <t>4/6-11/17</t>
  </si>
  <si>
    <t>10/12-10/19</t>
  </si>
  <si>
    <t>6/14-6/15</t>
  </si>
  <si>
    <t>6/13-6/14</t>
  </si>
  <si>
    <t>6/12-6/13</t>
  </si>
  <si>
    <t>6/10-6/12</t>
  </si>
  <si>
    <t>4/1-4/21</t>
  </si>
  <si>
    <t>4/1-11/9</t>
  </si>
  <si>
    <t>30/15 min</t>
  </si>
  <si>
    <t>10/8-10/29</t>
  </si>
  <si>
    <t>7/9-7/21</t>
  </si>
  <si>
    <t>5/12-10/29</t>
  </si>
  <si>
    <t>10/25-11/22</t>
  </si>
  <si>
    <t>8/29-9/9</t>
  </si>
  <si>
    <t>7/29-8/13</t>
  </si>
  <si>
    <t>6/14-11/22</t>
  </si>
  <si>
    <t>10/20-11/8</t>
  </si>
  <si>
    <t>10/5-10/12</t>
  </si>
  <si>
    <t>9/21-10/4</t>
  </si>
  <si>
    <t>5/24-11/8</t>
  </si>
  <si>
    <t>9/20-11/3</t>
  </si>
  <si>
    <t>7/26-9/15</t>
  </si>
  <si>
    <t>7/17-7/20</t>
  </si>
  <si>
    <t>7/5-7/8</t>
  </si>
  <si>
    <t>6/16-6/21</t>
  </si>
  <si>
    <t>5/2-5/4</t>
  </si>
  <si>
    <t>5/2-11/3</t>
  </si>
  <si>
    <t>5/3-11/1^</t>
  </si>
  <si>
    <t>4/19-11/1^</t>
  </si>
  <si>
    <t>8/3-8/30</t>
  </si>
  <si>
    <t>7/14-8/1†</t>
  </si>
  <si>
    <t>7/14-8/30</t>
  </si>
  <si>
    <t>5/23-5/30</t>
  </si>
  <si>
    <t>10/21-11/4</t>
  </si>
  <si>
    <t>6/11-6/30</t>
  </si>
  <si>
    <t>4/1-11/5</t>
  </si>
  <si>
    <t>8/26-9/21</t>
  </si>
  <si>
    <t>5/15-11/5</t>
  </si>
  <si>
    <t>8/30-9/19</t>
  </si>
  <si>
    <t>8/11-8/30</t>
  </si>
  <si>
    <t>6/10-6/16</t>
  </si>
  <si>
    <t>11/4-11/18</t>
  </si>
  <si>
    <t>5/14-5/29</t>
  </si>
  <si>
    <t>5/14-11/18</t>
  </si>
  <si>
    <t>5/26-6/6</t>
  </si>
  <si>
    <t>5/1-5/20</t>
  </si>
  <si>
    <t>5/1-9/9</t>
  </si>
  <si>
    <t>10/5-10/18</t>
  </si>
  <si>
    <t>6/15-11/8</t>
  </si>
  <si>
    <t>8/10-11/3</t>
  </si>
  <si>
    <t>7/26-8/5</t>
  </si>
  <si>
    <t>6/16-11/3</t>
  </si>
  <si>
    <t>Deployment Periods/Recalibration Breaks</t>
  </si>
  <si>
    <t>Date Range</t>
  </si>
  <si>
    <t>monitor rate</t>
  </si>
  <si>
    <t># days deployed</t>
  </si>
  <si>
    <t>Site/Year</t>
  </si>
  <si>
    <t>^ Yankee Fork below West Fork SONDE deployed during 2017 and 2018 main function was to measure Turbidity in conjuction with USGS suspended sediment grab sample measurements at this location</t>
  </si>
  <si>
    <t>*inaccurate maximum temperatures because SONDE was removed for recalibration during peak summer temperatures</t>
  </si>
  <si>
    <t>11/2-11/9</t>
  </si>
  <si>
    <t>Valley Creek at bridge at mouth</t>
  </si>
  <si>
    <t>East Fork Salmon River at Idaho Power Gauge at mouth</t>
  </si>
  <si>
    <t>Pond Series 4 outlet</t>
  </si>
  <si>
    <t>Pond Series 3 outlet</t>
  </si>
  <si>
    <t>Pond Series 2 outlet</t>
  </si>
  <si>
    <t>―</t>
  </si>
  <si>
    <t>Pond Series 1 at lower pond outlet check structure</t>
  </si>
  <si>
    <t>Pond Series 1 outlet at Yankee Fork road culvert**</t>
  </si>
  <si>
    <t>2006-2012</t>
  </si>
  <si>
    <t>*17.56</t>
  </si>
  <si>
    <t>*22.32</t>
  </si>
  <si>
    <t>*12.28</t>
  </si>
  <si>
    <t>2016-2018</t>
  </si>
  <si>
    <t>West Fork at Virginia's cabin</t>
  </si>
  <si>
    <t>2010-2015</t>
  </si>
  <si>
    <r>
      <t>3/31-8/1</t>
    </r>
    <r>
      <rPr>
        <sz val="10"/>
        <rFont val="Calibri"/>
        <family val="2"/>
      </rPr>
      <t>†</t>
    </r>
  </si>
  <si>
    <r>
      <t>4/24-11/7</t>
    </r>
    <r>
      <rPr>
        <sz val="10"/>
        <rFont val="Calibri"/>
        <family val="2"/>
      </rPr>
      <t>‡</t>
    </r>
  </si>
  <si>
    <t>2010-2012</t>
  </si>
  <si>
    <t>2006-2018</t>
  </si>
  <si>
    <t>*16.56</t>
  </si>
  <si>
    <t>*17.26</t>
  </si>
  <si>
    <t>*16.96</t>
  </si>
  <si>
    <t>*17.89</t>
  </si>
  <si>
    <t>Yankee Fork at bridge below Bonanza townsite</t>
  </si>
  <si>
    <r>
      <t>7/14-8/30</t>
    </r>
    <r>
      <rPr>
        <sz val="10"/>
        <rFont val="Calibri"/>
        <family val="2"/>
      </rPr>
      <t>†</t>
    </r>
  </si>
  <si>
    <t>*17.33</t>
  </si>
  <si>
    <t>*19.23</t>
  </si>
  <si>
    <t>Yankee Fork at bridge below Flat Rock Campground</t>
  </si>
  <si>
    <t># points</t>
  </si>
  <si>
    <t>std</t>
  </si>
  <si>
    <t>med</t>
  </si>
  <si>
    <t>avg</t>
  </si>
  <si>
    <t>max</t>
  </si>
  <si>
    <t>min</t>
  </si>
  <si>
    <t># times daily avg &gt;25NTU for &gt;10 consecutive days</t>
  </si>
  <si>
    <t># times recording &gt;50 NTU</t>
  </si>
  <si>
    <t>max daily avg</t>
  </si>
  <si>
    <t>Dates</t>
  </si>
  <si>
    <t>Year</t>
  </si>
  <si>
    <t>Longitude</t>
  </si>
  <si>
    <t>Latitude</t>
  </si>
  <si>
    <t>Northing</t>
  </si>
  <si>
    <t>Easting</t>
  </si>
  <si>
    <t>Site</t>
  </si>
  <si>
    <t>DO (mg/L)</t>
  </si>
  <si>
    <t>Turbidity (NTU)</t>
  </si>
  <si>
    <t>pH</t>
  </si>
  <si>
    <t>Specific Conductivity (mS/cm)</t>
  </si>
  <si>
    <t>Temperature (Celsius)</t>
  </si>
  <si>
    <t>UTM 11T WGS84/NAD83</t>
  </si>
  <si>
    <t>*inaccurate maximum temperatures - sonde removed for recalibration during peak summer temperatures</t>
  </si>
  <si>
    <t>Pond Series 1 outlet at Yankee Fork road culvert</t>
  </si>
  <si>
    <t>cumulative</t>
  </si>
  <si>
    <t>2006-2018 Yankee Fork Restoration Project Water Quality SONDE Locations</t>
  </si>
  <si>
    <t>West Fork at mouth – attached to juvenile screw trap 2010-2014, and attached to t-post off river right bank 2015-2016 (44.34915, -114.72655)</t>
  </si>
  <si>
    <t>West Fork at mouth</t>
  </si>
  <si>
    <t>Yankee Fork at bridge below West Fork</t>
  </si>
  <si>
    <t>Yankee Fork Salmon River at bridge below Flat Rock Campground</t>
  </si>
  <si>
    <t>Yankee Fork Salmon River at bridge below West Fork</t>
  </si>
  <si>
    <t>Yankee Fork Salmon River at bridge below Bonanza townsite</t>
  </si>
  <si>
    <t xml:space="preserve">Yankee Fork Salmon River at bridge below Flat Rock Campground - in the narrow canyon below the dredge tailings (44.28744, -114.72041) </t>
  </si>
  <si>
    <t>Yankee Fork Salmon River at bridge below Bonanza townsite -  within the upper portion of the dredge tailings (44.36802, -114.72501)</t>
  </si>
  <si>
    <t>Valley Creek at bridge on HWY 75 at mouth</t>
  </si>
  <si>
    <t>Jordan Creek below bridge at mouth</t>
  </si>
  <si>
    <t>East Fork Salmon River at Idaho Power Gauge behind rock outcrop above HWY 75 at mouth</t>
  </si>
  <si>
    <t>East Fork Salmon River at Idaho Power Gauge behind rock outcrop above HWY 75 at mouth (44.266850 -114325092)</t>
  </si>
  <si>
    <t>Valley Creek at HWY 75 bridge at mouth (44.224950 -114928976)</t>
  </si>
  <si>
    <t>Jordan Creek below bridge at mouth  - at upper extent of the Yankee Fork dredge tailings and below the Jordan Creek dredge tailings and restoration  area (44.37852, -114.72151)</t>
  </si>
  <si>
    <t>Yankee Fork at bridge below Bonanza townsite - boom attached to downstream rail mid channel</t>
  </si>
  <si>
    <t>Yankee Fork at bridge below Flat Rock Campground - boom attached to downstream rail mid channel</t>
  </si>
  <si>
    <t>Jordan Creek below bridge at mouth - boom attached to downstream rail mid channel</t>
  </si>
  <si>
    <t>West Fork at Virginia's cabin ~290m above new mouth - PVC housing attached to t-post off river right bank</t>
  </si>
  <si>
    <t>Yankee Fork at bridge on Yankee Fork road above Custer townsite - PVC housing attached to river right pier</t>
  </si>
  <si>
    <t>Yankee Fork at bridge below West Fork - PVC housing attached to t-post off river left downstream of river left pier</t>
  </si>
  <si>
    <t>West Fork at CHaMP Site 1013 (2013) - PVC housing attached to t-post</t>
  </si>
  <si>
    <t>Pond Series 1 outlet on upstream side of Yankee Fork road culvert</t>
  </si>
  <si>
    <t>2006-2018 Yankee Fork Restoration Project Water Quality SONDE Deployment and Recalibration Summary</t>
  </si>
  <si>
    <t xml:space="preserve">Yankee Fork Salmon River at bridge below West Fork - middle of dredge tailings (44.34858, -114.72520) </t>
  </si>
  <si>
    <t>West Fork at mouth - PVC housing attached to juvenile Rotary Screw Trap (2010-2014), and attached to t-post (2015-2016)</t>
  </si>
  <si>
    <t>Yankee Fork Salmon River at bridge on Yankee Fork road above Custer townsite –  above the dredge tailings (44.39595, -114.67525)</t>
  </si>
  <si>
    <t>Yankee Fork at bridge on Yankee Fork road above Custer townsite</t>
  </si>
  <si>
    <t>Yankee Fork Salmon River at bridge on Yankee Fork road above Custer townsite</t>
  </si>
  <si>
    <t>15/5 min</t>
  </si>
  <si>
    <t>5/26-11/7</t>
  </si>
  <si>
    <t>5/26-6/9</t>
  </si>
  <si>
    <t>7/1-8/14</t>
  </si>
  <si>
    <t>8/17-9/19</t>
  </si>
  <si>
    <t>9/25-11/7</t>
  </si>
  <si>
    <t>5/26-11/8</t>
  </si>
  <si>
    <t>9/25-11/8</t>
  </si>
  <si>
    <t>2006-2020 Yankee Fork Restoration Project Water Quality SONDE Data Summary</t>
  </si>
  <si>
    <r>
      <t>63</t>
    </r>
    <r>
      <rPr>
        <sz val="10"/>
        <rFont val="Calibri"/>
        <family val="2"/>
      </rPr>
      <t>¹</t>
    </r>
  </si>
  <si>
    <t>63¹</t>
  </si>
  <si>
    <t>Yankee Fork 200 feet upstream of the Bonanza Rehabilitation Project reach (~1160 feet downstream of Jordan Creek)</t>
  </si>
  <si>
    <t>Yankee Fork 800 feet downstream of the Bonanza Rehabilitation Project reach (100 feet below bridge below Bonanza townsite)</t>
  </si>
  <si>
    <t>Yankee Fork Salmon River 800 feet downstream of the Bonanza Rehabilitation Project reach - 100 feet downstream of the bridge below Bonanza townsite (44.3677, -114.7251)</t>
  </si>
  <si>
    <r>
      <t>38</t>
    </r>
    <r>
      <rPr>
        <sz val="10"/>
        <rFont val="Calibri"/>
        <family val="2"/>
      </rPr>
      <t>²</t>
    </r>
  </si>
  <si>
    <t>6³</t>
  </si>
  <si>
    <t>¹number of times values &gt;50 NTU over entire season during times not associated with natural events that occurred on 7/24 and 10/14 based on upstream HL4 turbidity meter readings</t>
  </si>
  <si>
    <t>³number of times average of values &gt;50 NTU through following hour exceeded 50 NTU (ZID calculation), during work window and time not associated with the natural event that occurred on 7/24 based on upstream HL4 turbidity meter readings, ie IDEQ REPORTED exceedences caused by Bonanza Rehabilitation Project instream or floodplain activities</t>
  </si>
  <si>
    <t>²number of time values &gt;50 NTU during work window (7/8-8/20) and time not associated with the natural rain event that ocurred on 7/24, according to the upstream HL4 turbidity readings; ie all instantaneous exceedences known to have been caused by the Bonanza Rehabilitation Project instream activities</t>
  </si>
  <si>
    <t>38²</t>
  </si>
  <si>
    <t xml:space="preserve">Yankee Fork Salmon River 200 feet upstream of the Bonanza Rehabilitation Project reach - approximately 1160 feet downstream of Jordan Creek (44.375860, -114.723075)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</si>
</sst>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164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" fontId="1" fillId="0" borderId="1" xfId="0" applyNumberFormat="1" applyFont="1" applyBorder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/>
    <xf numFmtId="0" fontId="1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/>
    <xf numFmtId="16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0" xfId="0" applyFont="1"/>
    <xf numFmtId="0" fontId="1" fillId="0" borderId="9" xfId="0" applyFont="1" applyBorder="1"/>
    <xf numFmtId="2" fontId="1" fillId="0" borderId="9" xfId="0" applyNumberFormat="1" applyFont="1" applyBorder="1"/>
    <xf numFmtId="1" fontId="1" fillId="0" borderId="9" xfId="0" applyNumberFormat="1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164" fontId="1" fillId="0" borderId="9" xfId="0" applyNumberFormat="1" applyFont="1" applyBorder="1"/>
    <xf numFmtId="165" fontId="1" fillId="0" borderId="9" xfId="0" applyNumberFormat="1" applyFont="1" applyBorder="1"/>
    <xf numFmtId="2" fontId="1" fillId="0" borderId="9" xfId="0" applyNumberFormat="1" applyFont="1" applyFill="1" applyBorder="1"/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/>
    <xf numFmtId="1" fontId="1" fillId="0" borderId="9" xfId="0" applyNumberFormat="1" applyFont="1" applyBorder="1"/>
    <xf numFmtId="0" fontId="2" fillId="0" borderId="9" xfId="0" applyFont="1" applyBorder="1"/>
    <xf numFmtId="0" fontId="1" fillId="0" borderId="0" xfId="0" applyFont="1" applyFill="1"/>
    <xf numFmtId="0" fontId="1" fillId="0" borderId="10" xfId="0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1" fontId="1" fillId="0" borderId="13" xfId="0" applyNumberFormat="1" applyFont="1" applyFill="1" applyBorder="1"/>
    <xf numFmtId="0" fontId="1" fillId="0" borderId="11" xfId="0" applyFont="1" applyFill="1" applyBorder="1"/>
    <xf numFmtId="164" fontId="1" fillId="0" borderId="14" xfId="0" applyNumberFormat="1" applyFont="1" applyFill="1" applyBorder="1"/>
    <xf numFmtId="164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1" fillId="0" borderId="15" xfId="0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5" xfId="0" applyFont="1" applyFill="1" applyBorder="1" applyAlignment="1">
      <alignment horizontal="center"/>
    </xf>
    <xf numFmtId="166" fontId="1" fillId="0" borderId="13" xfId="0" applyNumberFormat="1" applyFont="1" applyFill="1" applyBorder="1"/>
    <xf numFmtId="0" fontId="2" fillId="0" borderId="12" xfId="0" applyFont="1" applyFill="1" applyBorder="1"/>
    <xf numFmtId="0" fontId="1" fillId="0" borderId="16" xfId="0" applyFont="1" applyFill="1" applyBorder="1"/>
    <xf numFmtId="2" fontId="1" fillId="0" borderId="17" xfId="0" applyNumberFormat="1" applyFont="1" applyFill="1" applyBorder="1"/>
    <xf numFmtId="2" fontId="1" fillId="0" borderId="18" xfId="0" applyNumberFormat="1" applyFont="1" applyFill="1" applyBorder="1"/>
    <xf numFmtId="1" fontId="1" fillId="0" borderId="19" xfId="0" applyNumberFormat="1" applyFont="1" applyFill="1" applyBorder="1"/>
    <xf numFmtId="0" fontId="1" fillId="0" borderId="17" xfId="0" applyFont="1" applyFill="1" applyBorder="1"/>
    <xf numFmtId="164" fontId="1" fillId="0" borderId="20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Fill="1" applyBorder="1"/>
    <xf numFmtId="2" fontId="1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/>
    <xf numFmtId="165" fontId="1" fillId="0" borderId="17" xfId="0" applyNumberFormat="1" applyFont="1" applyFill="1" applyBorder="1"/>
    <xf numFmtId="165" fontId="1" fillId="0" borderId="18" xfId="0" applyNumberFormat="1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2" xfId="0" applyNumberFormat="1" applyFont="1" applyFill="1" applyBorder="1"/>
    <xf numFmtId="1" fontId="1" fillId="0" borderId="22" xfId="0" applyNumberFormat="1" applyFont="1" applyFill="1" applyBorder="1"/>
    <xf numFmtId="0" fontId="2" fillId="0" borderId="23" xfId="0" applyFont="1" applyFill="1" applyBorder="1"/>
    <xf numFmtId="0" fontId="4" fillId="0" borderId="10" xfId="0" applyFont="1" applyFill="1" applyBorder="1"/>
    <xf numFmtId="2" fontId="4" fillId="0" borderId="11" xfId="0" applyNumberFormat="1" applyFont="1" applyFill="1" applyBorder="1"/>
    <xf numFmtId="2" fontId="4" fillId="0" borderId="12" xfId="0" applyNumberFormat="1" applyFont="1" applyFill="1" applyBorder="1"/>
    <xf numFmtId="1" fontId="4" fillId="0" borderId="13" xfId="0" applyNumberFormat="1" applyFont="1" applyFill="1" applyBorder="1"/>
    <xf numFmtId="0" fontId="4" fillId="0" borderId="11" xfId="0" applyFont="1" applyFill="1" applyBorder="1"/>
    <xf numFmtId="164" fontId="4" fillId="0" borderId="14" xfId="0" applyNumberFormat="1" applyFont="1" applyFill="1" applyBorder="1"/>
    <xf numFmtId="1" fontId="4" fillId="0" borderId="11" xfId="0" applyNumberFormat="1" applyFont="1" applyFill="1" applyBorder="1"/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1" fontId="4" fillId="0" borderId="15" xfId="0" applyNumberFormat="1" applyFont="1" applyFill="1" applyBorder="1"/>
    <xf numFmtId="165" fontId="4" fillId="0" borderId="11" xfId="0" applyNumberFormat="1" applyFont="1" applyFill="1" applyBorder="1"/>
    <xf numFmtId="165" fontId="4" fillId="0" borderId="12" xfId="0" applyNumberFormat="1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/>
    <xf numFmtId="166" fontId="5" fillId="0" borderId="2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1" fillId="0" borderId="24" xfId="0" applyFont="1" applyFill="1" applyBorder="1"/>
    <xf numFmtId="2" fontId="1" fillId="0" borderId="25" xfId="0" applyNumberFormat="1" applyFont="1" applyFill="1" applyBorder="1"/>
    <xf numFmtId="2" fontId="1" fillId="0" borderId="26" xfId="0" applyNumberFormat="1" applyFont="1" applyFill="1" applyBorder="1"/>
    <xf numFmtId="1" fontId="1" fillId="0" borderId="27" xfId="0" applyNumberFormat="1" applyFont="1" applyFill="1" applyBorder="1"/>
    <xf numFmtId="0" fontId="1" fillId="0" borderId="25" xfId="0" applyFont="1" applyFill="1" applyBorder="1"/>
    <xf numFmtId="164" fontId="1" fillId="0" borderId="28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0" fontId="1" fillId="0" borderId="29" xfId="0" applyFont="1" applyFill="1" applyBorder="1"/>
    <xf numFmtId="165" fontId="1" fillId="0" borderId="25" xfId="0" applyNumberFormat="1" applyFont="1" applyFill="1" applyBorder="1"/>
    <xf numFmtId="165" fontId="1" fillId="0" borderId="26" xfId="0" applyNumberFormat="1" applyFont="1" applyFill="1" applyBorder="1"/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30" xfId="0" applyFont="1" applyBorder="1"/>
    <xf numFmtId="2" fontId="1" fillId="0" borderId="5" xfId="0" applyNumberFormat="1" applyFont="1" applyBorder="1"/>
    <xf numFmtId="2" fontId="1" fillId="0" borderId="31" xfId="0" applyNumberFormat="1" applyFont="1" applyBorder="1"/>
    <xf numFmtId="1" fontId="1" fillId="0" borderId="6" xfId="0" applyNumberFormat="1" applyFont="1" applyFill="1" applyBorder="1"/>
    <xf numFmtId="0" fontId="1" fillId="0" borderId="5" xfId="0" applyFont="1" applyFill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Fill="1" applyBorder="1"/>
    <xf numFmtId="164" fontId="1" fillId="0" borderId="31" xfId="0" applyNumberFormat="1" applyFont="1" applyFill="1" applyBorder="1"/>
    <xf numFmtId="0" fontId="1" fillId="0" borderId="8" xfId="0" applyFont="1" applyFill="1" applyBorder="1"/>
    <xf numFmtId="2" fontId="1" fillId="0" borderId="5" xfId="0" applyNumberFormat="1" applyFont="1" applyFill="1" applyBorder="1"/>
    <xf numFmtId="2" fontId="1" fillId="0" borderId="31" xfId="0" applyNumberFormat="1" applyFont="1" applyFill="1" applyBorder="1"/>
    <xf numFmtId="0" fontId="1" fillId="0" borderId="8" xfId="0" applyFont="1" applyBorder="1"/>
    <xf numFmtId="165" fontId="1" fillId="0" borderId="5" xfId="0" applyNumberFormat="1" applyFont="1" applyBorder="1"/>
    <xf numFmtId="165" fontId="1" fillId="0" borderId="31" xfId="0" applyNumberFormat="1" applyFont="1" applyBorder="1"/>
    <xf numFmtId="0" fontId="1" fillId="0" borderId="8" xfId="0" applyFont="1" applyBorder="1" applyAlignment="1">
      <alignment horizontal="center"/>
    </xf>
    <xf numFmtId="166" fontId="1" fillId="0" borderId="22" xfId="0" applyNumberFormat="1" applyFont="1" applyBorder="1"/>
    <xf numFmtId="1" fontId="1" fillId="0" borderId="22" xfId="0" applyNumberFormat="1" applyFont="1" applyBorder="1"/>
    <xf numFmtId="0" fontId="1" fillId="0" borderId="23" xfId="0" applyFont="1" applyBorder="1"/>
    <xf numFmtId="0" fontId="1" fillId="0" borderId="32" xfId="0" applyFont="1" applyBorder="1"/>
    <xf numFmtId="2" fontId="1" fillId="0" borderId="1" xfId="0" applyNumberFormat="1" applyFont="1" applyBorder="1"/>
    <xf numFmtId="2" fontId="1" fillId="0" borderId="33" xfId="0" applyNumberFormat="1" applyFont="1" applyBorder="1"/>
    <xf numFmtId="1" fontId="1" fillId="0" borderId="2" xfId="0" applyNumberFormat="1" applyFont="1" applyFill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33" xfId="0" applyNumberFormat="1" applyFont="1" applyFill="1" applyBorder="1"/>
    <xf numFmtId="0" fontId="1" fillId="0" borderId="4" xfId="0" applyFont="1" applyFill="1" applyBorder="1"/>
    <xf numFmtId="2" fontId="1" fillId="0" borderId="1" xfId="0" applyNumberFormat="1" applyFont="1" applyFill="1" applyBorder="1"/>
    <xf numFmtId="2" fontId="1" fillId="0" borderId="33" xfId="0" applyNumberFormat="1" applyFont="1" applyFill="1" applyBorder="1"/>
    <xf numFmtId="0" fontId="1" fillId="0" borderId="4" xfId="0" applyFont="1" applyBorder="1"/>
    <xf numFmtId="165" fontId="1" fillId="0" borderId="1" xfId="0" applyNumberFormat="1" applyFont="1" applyBorder="1"/>
    <xf numFmtId="165" fontId="1" fillId="0" borderId="33" xfId="0" applyNumberFormat="1" applyFont="1" applyBorder="1"/>
    <xf numFmtId="0" fontId="1" fillId="0" borderId="4" xfId="0" applyFont="1" applyBorder="1" applyAlignment="1">
      <alignment horizontal="center"/>
    </xf>
    <xf numFmtId="164" fontId="1" fillId="0" borderId="31" xfId="0" applyNumberFormat="1" applyFont="1" applyBorder="1"/>
    <xf numFmtId="0" fontId="1" fillId="0" borderId="34" xfId="0" applyFont="1" applyBorder="1"/>
    <xf numFmtId="2" fontId="1" fillId="0" borderId="35" xfId="0" applyNumberFormat="1" applyFont="1" applyBorder="1"/>
    <xf numFmtId="2" fontId="1" fillId="0" borderId="23" xfId="0" applyNumberFormat="1" applyFont="1" applyBorder="1"/>
    <xf numFmtId="0" fontId="1" fillId="0" borderId="35" xfId="0" applyFont="1" applyFill="1" applyBorder="1"/>
    <xf numFmtId="164" fontId="1" fillId="0" borderId="0" xfId="0" applyNumberFormat="1" applyFont="1" applyBorder="1"/>
    <xf numFmtId="0" fontId="1" fillId="0" borderId="35" xfId="0" applyFont="1" applyBorder="1"/>
    <xf numFmtId="164" fontId="1" fillId="0" borderId="35" xfId="0" applyNumberFormat="1" applyFont="1" applyBorder="1"/>
    <xf numFmtId="164" fontId="1" fillId="0" borderId="23" xfId="0" applyNumberFormat="1" applyFont="1" applyBorder="1"/>
    <xf numFmtId="0" fontId="1" fillId="0" borderId="36" xfId="0" applyFont="1" applyBorder="1"/>
    <xf numFmtId="165" fontId="1" fillId="0" borderId="35" xfId="0" applyNumberFormat="1" applyFont="1" applyBorder="1"/>
    <xf numFmtId="165" fontId="1" fillId="0" borderId="23" xfId="0" applyNumberFormat="1" applyFont="1" applyBorder="1"/>
    <xf numFmtId="2" fontId="1" fillId="0" borderId="35" xfId="0" applyNumberFormat="1" applyFont="1" applyFill="1" applyBorder="1"/>
    <xf numFmtId="0" fontId="1" fillId="0" borderId="36" xfId="0" applyFont="1" applyBorder="1" applyAlignment="1">
      <alignment horizontal="center"/>
    </xf>
    <xf numFmtId="166" fontId="1" fillId="0" borderId="37" xfId="0" applyNumberFormat="1" applyFont="1" applyBorder="1"/>
    <xf numFmtId="1" fontId="1" fillId="0" borderId="37" xfId="0" applyNumberFormat="1" applyFont="1" applyBorder="1"/>
    <xf numFmtId="1" fontId="1" fillId="0" borderId="38" xfId="0" applyNumberFormat="1" applyFont="1" applyBorder="1"/>
    <xf numFmtId="0" fontId="2" fillId="0" borderId="39" xfId="0" applyFont="1" applyBorder="1"/>
    <xf numFmtId="0" fontId="4" fillId="0" borderId="0" xfId="0" applyFont="1"/>
    <xf numFmtId="0" fontId="4" fillId="0" borderId="10" xfId="0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164" fontId="4" fillId="0" borderId="14" xfId="0" applyNumberFormat="1" applyFont="1" applyBorder="1"/>
    <xf numFmtId="0" fontId="4" fillId="0" borderId="15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1" xfId="0" applyFont="1" applyBorder="1"/>
    <xf numFmtId="1" fontId="5" fillId="0" borderId="35" xfId="0" applyNumberFormat="1" applyFont="1" applyFill="1" applyBorder="1" applyAlignment="1">
      <alignment horizontal="right"/>
    </xf>
    <xf numFmtId="0" fontId="1" fillId="0" borderId="24" xfId="0" applyFont="1" applyBorder="1"/>
    <xf numFmtId="2" fontId="1" fillId="0" borderId="25" xfId="0" applyNumberFormat="1" applyFont="1" applyBorder="1"/>
    <xf numFmtId="2" fontId="1" fillId="0" borderId="26" xfId="0" applyNumberFormat="1" applyFont="1" applyBorder="1"/>
    <xf numFmtId="164" fontId="1" fillId="0" borderId="28" xfId="0" applyNumberFormat="1" applyFont="1" applyBorder="1"/>
    <xf numFmtId="0" fontId="1" fillId="0" borderId="25" xfId="0" applyFont="1" applyBorder="1"/>
    <xf numFmtId="164" fontId="1" fillId="0" borderId="25" xfId="0" applyNumberFormat="1" applyFont="1" applyBorder="1"/>
    <xf numFmtId="164" fontId="1" fillId="0" borderId="26" xfId="0" applyNumberFormat="1" applyFont="1" applyBorder="1"/>
    <xf numFmtId="0" fontId="1" fillId="0" borderId="29" xfId="0" applyFont="1" applyBorder="1"/>
    <xf numFmtId="165" fontId="1" fillId="0" borderId="25" xfId="0" applyNumberFormat="1" applyFont="1" applyBorder="1"/>
    <xf numFmtId="165" fontId="1" fillId="0" borderId="26" xfId="0" applyNumberFormat="1" applyFont="1" applyBorder="1"/>
    <xf numFmtId="0" fontId="1" fillId="0" borderId="29" xfId="0" applyFont="1" applyBorder="1" applyAlignment="1">
      <alignment horizontal="center"/>
    </xf>
    <xf numFmtId="0" fontId="2" fillId="0" borderId="23" xfId="0" applyFont="1" applyBorder="1"/>
    <xf numFmtId="165" fontId="1" fillId="0" borderId="5" xfId="0" applyNumberFormat="1" applyFont="1" applyFill="1" applyBorder="1"/>
    <xf numFmtId="0" fontId="1" fillId="0" borderId="40" xfId="0" applyFont="1" applyBorder="1"/>
    <xf numFmtId="2" fontId="1" fillId="0" borderId="38" xfId="0" applyNumberFormat="1" applyFont="1" applyBorder="1"/>
    <xf numFmtId="2" fontId="1" fillId="0" borderId="39" xfId="0" applyNumberFormat="1" applyFont="1" applyBorder="1"/>
    <xf numFmtId="1" fontId="1" fillId="0" borderId="37" xfId="0" applyNumberFormat="1" applyFont="1" applyFill="1" applyBorder="1"/>
    <xf numFmtId="0" fontId="1" fillId="0" borderId="38" xfId="0" applyFont="1" applyFill="1" applyBorder="1"/>
    <xf numFmtId="164" fontId="1" fillId="0" borderId="41" xfId="0" applyNumberFormat="1" applyFont="1" applyBorder="1"/>
    <xf numFmtId="0" fontId="1" fillId="0" borderId="38" xfId="0" applyFont="1" applyBorder="1"/>
    <xf numFmtId="164" fontId="1" fillId="0" borderId="38" xfId="0" applyNumberFormat="1" applyFont="1" applyBorder="1"/>
    <xf numFmtId="164" fontId="1" fillId="0" borderId="39" xfId="0" applyNumberFormat="1" applyFont="1" applyBorder="1"/>
    <xf numFmtId="0" fontId="1" fillId="0" borderId="42" xfId="0" applyFont="1" applyBorder="1"/>
    <xf numFmtId="2" fontId="1" fillId="0" borderId="38" xfId="0" applyNumberFormat="1" applyFont="1" applyFill="1" applyBorder="1"/>
    <xf numFmtId="165" fontId="1" fillId="0" borderId="38" xfId="0" applyNumberFormat="1" applyFont="1" applyBorder="1"/>
    <xf numFmtId="165" fontId="1" fillId="0" borderId="38" xfId="0" applyNumberFormat="1" applyFont="1" applyFill="1" applyBorder="1"/>
    <xf numFmtId="165" fontId="1" fillId="0" borderId="39" xfId="0" applyNumberFormat="1" applyFont="1" applyBorder="1"/>
    <xf numFmtId="0" fontId="1" fillId="0" borderId="42" xfId="0" applyFont="1" applyBorder="1" applyAlignment="1">
      <alignment horizontal="center"/>
    </xf>
    <xf numFmtId="0" fontId="1" fillId="0" borderId="30" xfId="0" applyFont="1" applyFill="1" applyBorder="1"/>
    <xf numFmtId="164" fontId="1" fillId="0" borderId="7" xfId="0" applyNumberFormat="1" applyFont="1" applyFill="1" applyBorder="1"/>
    <xf numFmtId="165" fontId="1" fillId="0" borderId="31" xfId="0" applyNumberFormat="1" applyFont="1" applyFill="1" applyBorder="1"/>
    <xf numFmtId="0" fontId="1" fillId="0" borderId="8" xfId="0" applyFont="1" applyFill="1" applyBorder="1" applyAlignment="1">
      <alignment horizontal="center"/>
    </xf>
    <xf numFmtId="164" fontId="1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166" fontId="1" fillId="0" borderId="35" xfId="0" applyNumberFormat="1" applyFont="1" applyFill="1" applyBorder="1"/>
    <xf numFmtId="1" fontId="1" fillId="0" borderId="35" xfId="0" applyNumberFormat="1" applyFont="1" applyFill="1" applyBorder="1"/>
    <xf numFmtId="0" fontId="1" fillId="0" borderId="43" xfId="0" applyFont="1" applyFill="1" applyBorder="1"/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1" fontId="4" fillId="0" borderId="10" xfId="0" applyNumberFormat="1" applyFont="1" applyFill="1" applyBorder="1"/>
    <xf numFmtId="1" fontId="1" fillId="0" borderId="3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1" fillId="0" borderId="34" xfId="0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2" fontId="1" fillId="0" borderId="35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66" fontId="5" fillId="0" borderId="19" xfId="0" applyNumberFormat="1" applyFont="1" applyBorder="1"/>
    <xf numFmtId="1" fontId="5" fillId="0" borderId="19" xfId="0" applyNumberFormat="1" applyFont="1" applyBorder="1"/>
    <xf numFmtId="0" fontId="4" fillId="0" borderId="18" xfId="0" applyFont="1" applyBorder="1"/>
    <xf numFmtId="0" fontId="1" fillId="0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31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1" fontId="1" fillId="0" borderId="30" xfId="0" applyNumberFormat="1" applyFont="1" applyBorder="1"/>
    <xf numFmtId="1" fontId="1" fillId="0" borderId="5" xfId="0" applyNumberFormat="1" applyFont="1" applyFill="1" applyBorder="1"/>
    <xf numFmtId="1" fontId="1" fillId="0" borderId="5" xfId="0" applyNumberFormat="1" applyFont="1" applyBorder="1"/>
    <xf numFmtId="1" fontId="1" fillId="0" borderId="8" xfId="0" applyNumberFormat="1" applyFont="1" applyBorder="1"/>
    <xf numFmtId="0" fontId="2" fillId="0" borderId="34" xfId="0" applyFont="1" applyBorder="1"/>
    <xf numFmtId="2" fontId="2" fillId="0" borderId="35" xfId="0" applyNumberFormat="1" applyFont="1" applyBorder="1"/>
    <xf numFmtId="2" fontId="2" fillId="0" borderId="23" xfId="0" applyNumberFormat="1" applyFont="1" applyBorder="1"/>
    <xf numFmtId="164" fontId="2" fillId="0" borderId="22" xfId="0" applyNumberFormat="1" applyFont="1" applyFill="1" applyBorder="1" applyAlignment="1">
      <alignment textRotation="90" wrapText="1"/>
    </xf>
    <xf numFmtId="164" fontId="6" fillId="0" borderId="35" xfId="0" applyNumberFormat="1" applyFont="1" applyFill="1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2" fillId="0" borderId="35" xfId="0" applyFont="1" applyBorder="1"/>
    <xf numFmtId="164" fontId="2" fillId="0" borderId="35" xfId="0" applyNumberFormat="1" applyFont="1" applyBorder="1"/>
    <xf numFmtId="164" fontId="2" fillId="0" borderId="23" xfId="0" applyNumberFormat="1" applyFont="1" applyBorder="1"/>
    <xf numFmtId="0" fontId="2" fillId="0" borderId="36" xfId="0" applyFont="1" applyBorder="1"/>
    <xf numFmtId="165" fontId="2" fillId="0" borderId="35" xfId="0" applyNumberFormat="1" applyFont="1" applyBorder="1"/>
    <xf numFmtId="165" fontId="2" fillId="0" borderId="23" xfId="0" applyNumberFormat="1" applyFont="1" applyBorder="1"/>
    <xf numFmtId="2" fontId="2" fillId="0" borderId="35" xfId="0" applyNumberFormat="1" applyFont="1" applyFill="1" applyBorder="1"/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left"/>
    </xf>
    <xf numFmtId="166" fontId="2" fillId="0" borderId="22" xfId="0" applyNumberFormat="1" applyFont="1" applyBorder="1"/>
    <xf numFmtId="1" fontId="2" fillId="0" borderId="22" xfId="0" applyNumberFormat="1" applyFont="1" applyBorder="1"/>
    <xf numFmtId="0" fontId="1" fillId="0" borderId="44" xfId="0" applyFont="1" applyBorder="1"/>
    <xf numFmtId="2" fontId="1" fillId="0" borderId="45" xfId="0" applyNumberFormat="1" applyFont="1" applyBorder="1"/>
    <xf numFmtId="2" fontId="2" fillId="0" borderId="45" xfId="0" applyNumberFormat="1" applyFont="1" applyBorder="1"/>
    <xf numFmtId="2" fontId="2" fillId="0" borderId="46" xfId="0" applyNumberFormat="1" applyFont="1" applyBorder="1"/>
    <xf numFmtId="164" fontId="2" fillId="0" borderId="45" xfId="0" applyNumberFormat="1" applyFont="1" applyFill="1" applyBorder="1"/>
    <xf numFmtId="0" fontId="2" fillId="0" borderId="47" xfId="0" applyFont="1" applyFill="1" applyBorder="1"/>
    <xf numFmtId="0" fontId="2" fillId="0" borderId="45" xfId="0" applyFont="1" applyBorder="1"/>
    <xf numFmtId="164" fontId="2" fillId="0" borderId="45" xfId="0" applyNumberFormat="1" applyFont="1" applyBorder="1"/>
    <xf numFmtId="164" fontId="2" fillId="0" borderId="46" xfId="0" applyNumberFormat="1" applyFont="1" applyBorder="1"/>
    <xf numFmtId="165" fontId="2" fillId="0" borderId="45" xfId="0" applyNumberFormat="1" applyFont="1" applyBorder="1"/>
    <xf numFmtId="165" fontId="2" fillId="0" borderId="46" xfId="0" applyNumberFormat="1" applyFont="1" applyBorder="1"/>
    <xf numFmtId="2" fontId="2" fillId="0" borderId="45" xfId="0" applyNumberFormat="1" applyFont="1" applyFill="1" applyBorder="1"/>
    <xf numFmtId="1" fontId="2" fillId="0" borderId="37" xfId="0" applyNumberFormat="1" applyFont="1" applyBorder="1"/>
    <xf numFmtId="0" fontId="1" fillId="0" borderId="39" xfId="0" applyFont="1" applyBorder="1"/>
    <xf numFmtId="2" fontId="2" fillId="0" borderId="0" xfId="0" applyNumberFormat="1" applyFont="1"/>
    <xf numFmtId="166" fontId="7" fillId="0" borderId="0" xfId="0" applyNumberFormat="1" applyFont="1"/>
    <xf numFmtId="1" fontId="7" fillId="0" borderId="0" xfId="0" applyNumberFormat="1" applyFont="1"/>
    <xf numFmtId="0" fontId="8" fillId="0" borderId="0" xfId="0" applyFont="1"/>
    <xf numFmtId="2" fontId="2" fillId="0" borderId="0" xfId="0" applyNumberFormat="1" applyFont="1" applyFill="1"/>
    <xf numFmtId="2" fontId="4" fillId="0" borderId="17" xfId="0" applyNumberFormat="1" applyFont="1" applyFill="1" applyBorder="1"/>
    <xf numFmtId="2" fontId="4" fillId="0" borderId="18" xfId="0" applyNumberFormat="1" applyFont="1" applyFill="1" applyBorder="1"/>
    <xf numFmtId="1" fontId="4" fillId="0" borderId="19" xfId="0" applyNumberFormat="1" applyFont="1" applyFill="1" applyBorder="1"/>
    <xf numFmtId="0" fontId="4" fillId="0" borderId="17" xfId="0" applyFont="1" applyFill="1" applyBorder="1"/>
    <xf numFmtId="164" fontId="4" fillId="0" borderId="20" xfId="0" applyNumberFormat="1" applyFont="1" applyFill="1" applyBorder="1"/>
    <xf numFmtId="164" fontId="4" fillId="0" borderId="17" xfId="0" applyNumberFormat="1" applyFont="1" applyFill="1" applyBorder="1"/>
    <xf numFmtId="164" fontId="4" fillId="0" borderId="18" xfId="0" applyNumberFormat="1" applyFont="1" applyFill="1" applyBorder="1"/>
    <xf numFmtId="165" fontId="4" fillId="0" borderId="17" xfId="0" applyNumberFormat="1" applyFont="1" applyFill="1" applyBorder="1"/>
    <xf numFmtId="165" fontId="4" fillId="0" borderId="18" xfId="0" applyNumberFormat="1" applyFont="1" applyFill="1" applyBorder="1"/>
    <xf numFmtId="0" fontId="4" fillId="0" borderId="21" xfId="0" applyFont="1" applyFill="1" applyBorder="1" applyAlignment="1">
      <alignment horizontal="center"/>
    </xf>
    <xf numFmtId="2" fontId="1" fillId="0" borderId="23" xfId="0" applyNumberFormat="1" applyFont="1" applyFill="1" applyBorder="1"/>
    <xf numFmtId="164" fontId="1" fillId="0" borderId="0" xfId="0" applyNumberFormat="1" applyFont="1" applyFill="1" applyBorder="1"/>
    <xf numFmtId="164" fontId="1" fillId="0" borderId="35" xfId="0" applyNumberFormat="1" applyFont="1" applyFill="1" applyBorder="1"/>
    <xf numFmtId="164" fontId="1" fillId="0" borderId="23" xfId="0" applyNumberFormat="1" applyFont="1" applyFill="1" applyBorder="1"/>
    <xf numFmtId="165" fontId="1" fillId="0" borderId="35" xfId="0" applyNumberFormat="1" applyFont="1" applyFill="1" applyBorder="1"/>
    <xf numFmtId="165" fontId="1" fillId="0" borderId="23" xfId="0" applyNumberFormat="1" applyFont="1" applyFill="1" applyBorder="1"/>
    <xf numFmtId="0" fontId="1" fillId="0" borderId="36" xfId="0" applyFont="1" applyFill="1" applyBorder="1" applyAlignment="1">
      <alignment horizontal="center"/>
    </xf>
    <xf numFmtId="0" fontId="2" fillId="0" borderId="35" xfId="0" applyFont="1" applyFill="1" applyBorder="1"/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1" fontId="4" fillId="0" borderId="37" xfId="0" applyNumberFormat="1" applyFont="1" applyFill="1" applyBorder="1"/>
    <xf numFmtId="0" fontId="4" fillId="0" borderId="38" xfId="0" applyFont="1" applyFill="1" applyBorder="1"/>
    <xf numFmtId="164" fontId="4" fillId="0" borderId="41" xfId="0" applyNumberFormat="1" applyFont="1" applyFill="1" applyBorder="1"/>
    <xf numFmtId="164" fontId="4" fillId="0" borderId="38" xfId="0" applyNumberFormat="1" applyFont="1" applyFill="1" applyBorder="1"/>
    <xf numFmtId="164" fontId="4" fillId="0" borderId="39" xfId="0" applyNumberFormat="1" applyFont="1" applyFill="1" applyBorder="1"/>
    <xf numFmtId="165" fontId="4" fillId="0" borderId="38" xfId="0" applyNumberFormat="1" applyFont="1" applyFill="1" applyBorder="1"/>
    <xf numFmtId="165" fontId="4" fillId="0" borderId="39" xfId="0" applyNumberFormat="1" applyFont="1" applyFill="1" applyBorder="1"/>
    <xf numFmtId="0" fontId="4" fillId="0" borderId="42" xfId="0" applyFont="1" applyFill="1" applyBorder="1" applyAlignment="1">
      <alignment horizontal="center"/>
    </xf>
    <xf numFmtId="0" fontId="2" fillId="0" borderId="39" xfId="0" applyFont="1" applyFill="1" applyBorder="1"/>
    <xf numFmtId="164" fontId="1" fillId="0" borderId="33" xfId="0" applyNumberFormat="1" applyFont="1" applyBorder="1"/>
    <xf numFmtId="2" fontId="4" fillId="0" borderId="35" xfId="0" applyNumberFormat="1" applyFont="1" applyBorder="1"/>
    <xf numFmtId="2" fontId="4" fillId="0" borderId="23" xfId="0" applyNumberFormat="1" applyFont="1" applyBorder="1"/>
    <xf numFmtId="0" fontId="4" fillId="0" borderId="22" xfId="0" applyFont="1" applyFill="1" applyBorder="1"/>
    <xf numFmtId="0" fontId="4" fillId="0" borderId="35" xfId="0" applyFont="1" applyFill="1" applyBorder="1"/>
    <xf numFmtId="164" fontId="4" fillId="0" borderId="0" xfId="0" applyNumberFormat="1" applyFont="1" applyBorder="1"/>
    <xf numFmtId="164" fontId="4" fillId="0" borderId="35" xfId="0" applyNumberFormat="1" applyFont="1" applyBorder="1"/>
    <xf numFmtId="164" fontId="4" fillId="0" borderId="23" xfId="0" applyNumberFormat="1" applyFont="1" applyBorder="1"/>
    <xf numFmtId="2" fontId="4" fillId="0" borderId="35" xfId="0" applyNumberFormat="1" applyFont="1" applyFill="1" applyBorder="1"/>
    <xf numFmtId="165" fontId="4" fillId="0" borderId="35" xfId="0" applyNumberFormat="1" applyFont="1" applyBorder="1"/>
    <xf numFmtId="165" fontId="4" fillId="0" borderId="35" xfId="0" applyNumberFormat="1" applyFont="1" applyFill="1" applyBorder="1"/>
    <xf numFmtId="165" fontId="4" fillId="0" borderId="23" xfId="0" applyNumberFormat="1" applyFont="1" applyBorder="1"/>
    <xf numFmtId="0" fontId="4" fillId="0" borderId="36" xfId="0" applyFont="1" applyBorder="1" applyAlignment="1">
      <alignment horizontal="center"/>
    </xf>
    <xf numFmtId="0" fontId="4" fillId="0" borderId="37" xfId="0" applyFont="1" applyFill="1" applyBorder="1"/>
    <xf numFmtId="2" fontId="4" fillId="0" borderId="44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1" fontId="4" fillId="0" borderId="45" xfId="0" applyNumberFormat="1" applyFont="1" applyFill="1" applyBorder="1"/>
    <xf numFmtId="0" fontId="4" fillId="0" borderId="45" xfId="0" applyFont="1" applyFill="1" applyBorder="1"/>
    <xf numFmtId="164" fontId="4" fillId="0" borderId="45" xfId="0" applyNumberFormat="1" applyFont="1" applyFill="1" applyBorder="1"/>
    <xf numFmtId="165" fontId="4" fillId="0" borderId="45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2" fillId="0" borderId="46" xfId="0" applyFont="1" applyBorder="1"/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5" fontId="1" fillId="0" borderId="31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2" fontId="4" fillId="0" borderId="44" xfId="0" applyNumberFormat="1" applyFont="1" applyFill="1" applyBorder="1"/>
    <xf numFmtId="2" fontId="4" fillId="0" borderId="45" xfId="0" applyNumberFormat="1" applyFont="1" applyFill="1" applyBorder="1"/>
    <xf numFmtId="165" fontId="4" fillId="0" borderId="45" xfId="0" applyNumberFormat="1" applyFont="1" applyFill="1" applyBorder="1"/>
    <xf numFmtId="2" fontId="1" fillId="0" borderId="44" xfId="0" applyNumberFormat="1" applyFont="1" applyBorder="1"/>
    <xf numFmtId="1" fontId="1" fillId="0" borderId="45" xfId="0" applyNumberFormat="1" applyFont="1" applyFill="1" applyBorder="1"/>
    <xf numFmtId="164" fontId="1" fillId="0" borderId="45" xfId="0" applyNumberFormat="1" applyFont="1" applyBorder="1"/>
    <xf numFmtId="165" fontId="1" fillId="0" borderId="45" xfId="0" applyNumberFormat="1" applyFont="1" applyBorder="1"/>
    <xf numFmtId="2" fontId="1" fillId="0" borderId="45" xfId="0" applyNumberFormat="1" applyFont="1" applyFill="1" applyBorder="1"/>
    <xf numFmtId="0" fontId="1" fillId="0" borderId="45" xfId="0" applyFont="1" applyBorder="1" applyAlignment="1">
      <alignment horizontal="center"/>
    </xf>
    <xf numFmtId="0" fontId="8" fillId="0" borderId="0" xfId="1" applyFont="1" applyBorder="1" applyAlignment="1">
      <alignment vertical="center"/>
    </xf>
    <xf numFmtId="1" fontId="11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" fontId="12" fillId="0" borderId="0" xfId="1" applyNumberFormat="1" applyFont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2" fontId="1" fillId="0" borderId="39" xfId="0" applyNumberFormat="1" applyFont="1" applyBorder="1" applyAlignment="1">
      <alignment horizontal="right"/>
    </xf>
    <xf numFmtId="2" fontId="1" fillId="0" borderId="38" xfId="0" applyNumberFormat="1" applyFont="1" applyFill="1" applyBorder="1" applyAlignment="1">
      <alignment horizontal="left"/>
    </xf>
    <xf numFmtId="2" fontId="1" fillId="0" borderId="38" xfId="0" applyNumberFormat="1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164" fontId="1" fillId="0" borderId="41" xfId="0" applyNumberFormat="1" applyFont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1" fontId="1" fillId="0" borderId="37" xfId="0" applyNumberFormat="1" applyFont="1" applyFill="1" applyBorder="1" applyAlignment="1">
      <alignment horizontal="right"/>
    </xf>
    <xf numFmtId="165" fontId="1" fillId="0" borderId="23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92D9C2BB-0018-420B-8387-379A88DD2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36DC-CC58-4E49-A723-632DD2B0DEC8}">
  <dimension ref="A1:E20"/>
  <sheetViews>
    <sheetView zoomScaleNormal="100" workbookViewId="0">
      <selection activeCell="A9" sqref="A9"/>
    </sheetView>
  </sheetViews>
  <sheetFormatPr defaultColWidth="9" defaultRowHeight="14.4" x14ac:dyDescent="0.25"/>
  <cols>
    <col min="1" max="1" width="102.77734375" style="396" customWidth="1"/>
    <col min="2" max="3" width="9" style="394"/>
    <col min="4" max="4" width="8.6640625" style="395" customWidth="1"/>
    <col min="5" max="5" width="10.33203125" style="395" customWidth="1"/>
    <col min="6" max="16384" width="9" style="396"/>
  </cols>
  <sheetData>
    <row r="1" spans="1:5" ht="15.6" x14ac:dyDescent="0.25">
      <c r="A1" s="393" t="s">
        <v>294</v>
      </c>
    </row>
    <row r="2" spans="1:5" ht="15.6" x14ac:dyDescent="0.25">
      <c r="A2" s="393"/>
      <c r="B2" s="394" t="s">
        <v>290</v>
      </c>
    </row>
    <row r="3" spans="1:5" s="397" customFormat="1" x14ac:dyDescent="0.25">
      <c r="A3" s="397" t="s">
        <v>284</v>
      </c>
      <c r="B3" s="398" t="s">
        <v>283</v>
      </c>
      <c r="C3" s="398" t="s">
        <v>282</v>
      </c>
      <c r="D3" s="399" t="s">
        <v>281</v>
      </c>
      <c r="E3" s="399" t="s">
        <v>280</v>
      </c>
    </row>
    <row r="4" spans="1:5" x14ac:dyDescent="0.25">
      <c r="A4" s="396" t="s">
        <v>310</v>
      </c>
      <c r="B4" s="394">
        <v>681880.45</v>
      </c>
      <c r="C4" s="394">
        <v>4906326.63</v>
      </c>
      <c r="D4" s="395">
        <v>44.287444999999998</v>
      </c>
      <c r="E4" s="395">
        <v>-114.72041299999999</v>
      </c>
    </row>
    <row r="5" spans="1:5" x14ac:dyDescent="0.25">
      <c r="A5" s="396" t="s">
        <v>314</v>
      </c>
      <c r="B5" s="394">
        <v>681310</v>
      </c>
      <c r="C5" s="394">
        <v>4913107</v>
      </c>
      <c r="D5" s="395">
        <v>44.348582988107403</v>
      </c>
      <c r="E5" s="395">
        <v>-114.72520052547399</v>
      </c>
    </row>
    <row r="6" spans="1:5" x14ac:dyDescent="0.25">
      <c r="A6" s="396" t="s">
        <v>309</v>
      </c>
      <c r="B6" s="394">
        <v>681265</v>
      </c>
      <c r="C6" s="394">
        <v>4915267</v>
      </c>
      <c r="D6" s="395">
        <v>44.368025234809302</v>
      </c>
      <c r="E6" s="395">
        <v>-114.725012554654</v>
      </c>
    </row>
    <row r="7" spans="1:5" x14ac:dyDescent="0.25">
      <c r="A7" s="396" t="s">
        <v>334</v>
      </c>
      <c r="B7" s="394">
        <v>681397</v>
      </c>
      <c r="C7" s="394">
        <v>4916102</v>
      </c>
      <c r="D7" s="395">
        <v>44.375500000000002</v>
      </c>
      <c r="E7" s="395">
        <v>-114.7231</v>
      </c>
    </row>
    <row r="8" spans="1:5" x14ac:dyDescent="0.25">
      <c r="A8" s="396" t="s">
        <v>335</v>
      </c>
      <c r="B8" s="394">
        <v>681397</v>
      </c>
      <c r="C8" s="394">
        <v>4916102</v>
      </c>
      <c r="D8" s="395">
        <v>44.375500000000002</v>
      </c>
      <c r="E8" s="395">
        <v>-114.7231</v>
      </c>
    </row>
    <row r="9" spans="1:5" x14ac:dyDescent="0.25">
      <c r="A9" s="396" t="s">
        <v>313</v>
      </c>
      <c r="B9" s="394">
        <v>685142</v>
      </c>
      <c r="C9" s="394">
        <v>4918481</v>
      </c>
      <c r="D9" s="395">
        <v>44.395957524708997</v>
      </c>
      <c r="E9" s="395">
        <v>-114.67524873844999</v>
      </c>
    </row>
    <row r="10" spans="1:5" x14ac:dyDescent="0.25">
      <c r="A10" s="396" t="s">
        <v>319</v>
      </c>
      <c r="B10" s="394">
        <v>681201</v>
      </c>
      <c r="C10" s="394">
        <v>4913168</v>
      </c>
      <c r="D10" s="395">
        <v>44.3491589549431</v>
      </c>
      <c r="E10" s="395">
        <v>-114.726545797623</v>
      </c>
    </row>
    <row r="11" spans="1:5" x14ac:dyDescent="0.25">
      <c r="A11" s="396" t="s">
        <v>315</v>
      </c>
      <c r="B11" s="394">
        <v>680704</v>
      </c>
      <c r="C11" s="394">
        <v>4913603</v>
      </c>
      <c r="D11" s="395">
        <v>44.3531960746081</v>
      </c>
      <c r="E11" s="395">
        <v>-114.732625649767</v>
      </c>
    </row>
    <row r="12" spans="1:5" x14ac:dyDescent="0.25">
      <c r="A12" s="396" t="s">
        <v>312</v>
      </c>
      <c r="B12" s="394">
        <v>680593.5</v>
      </c>
      <c r="C12" s="394">
        <v>4913685.4000000004</v>
      </c>
      <c r="D12" s="395">
        <v>44.353961119905598</v>
      </c>
      <c r="E12" s="395">
        <v>-114.733976356296</v>
      </c>
    </row>
    <row r="13" spans="1:5" x14ac:dyDescent="0.25">
      <c r="A13" s="396" t="s">
        <v>311</v>
      </c>
      <c r="B13" s="394">
        <v>681512</v>
      </c>
      <c r="C13" s="394">
        <v>4916440</v>
      </c>
      <c r="D13" s="395">
        <v>44.378515999999998</v>
      </c>
      <c r="E13" s="395">
        <v>-114.72150600000001</v>
      </c>
    </row>
    <row r="14" spans="1:5" s="400" customFormat="1" x14ac:dyDescent="0.25">
      <c r="A14" s="400" t="s">
        <v>316</v>
      </c>
      <c r="B14" s="401">
        <v>681930</v>
      </c>
      <c r="C14" s="401">
        <v>4908445</v>
      </c>
      <c r="D14" s="402">
        <v>44.3064892415671</v>
      </c>
      <c r="E14" s="402">
        <v>-114.719054513334</v>
      </c>
    </row>
    <row r="15" spans="1:5" s="400" customFormat="1" x14ac:dyDescent="0.25">
      <c r="A15" s="400" t="s">
        <v>247</v>
      </c>
      <c r="B15" s="401">
        <v>681974</v>
      </c>
      <c r="C15" s="401">
        <v>4908517</v>
      </c>
      <c r="D15" s="402">
        <v>44.307125930799998</v>
      </c>
      <c r="E15" s="402">
        <v>-114.718478196514</v>
      </c>
    </row>
    <row r="16" spans="1:5" s="400" customFormat="1" x14ac:dyDescent="0.25">
      <c r="A16" s="400" t="s">
        <v>245</v>
      </c>
      <c r="B16" s="401">
        <v>681533</v>
      </c>
      <c r="C16" s="401">
        <v>4911366</v>
      </c>
      <c r="D16" s="402">
        <v>44.332865478690898</v>
      </c>
      <c r="E16" s="402">
        <v>-114.72301142282301</v>
      </c>
    </row>
    <row r="17" spans="1:5" s="400" customFormat="1" x14ac:dyDescent="0.25">
      <c r="A17" s="400" t="s">
        <v>244</v>
      </c>
      <c r="B17" s="401">
        <v>681614</v>
      </c>
      <c r="C17" s="401">
        <v>4912096</v>
      </c>
      <c r="D17" s="402">
        <v>44.339412000000003</v>
      </c>
      <c r="E17" s="402">
        <v>-114.72174184279601</v>
      </c>
    </row>
    <row r="18" spans="1:5" s="400" customFormat="1" x14ac:dyDescent="0.25">
      <c r="A18" s="400" t="s">
        <v>243</v>
      </c>
      <c r="B18" s="401">
        <v>681284</v>
      </c>
      <c r="C18" s="401">
        <v>4912654</v>
      </c>
      <c r="D18" s="402">
        <v>44.344514359231297</v>
      </c>
      <c r="E18" s="402">
        <v>-114.72568413474499</v>
      </c>
    </row>
    <row r="19" spans="1:5" x14ac:dyDescent="0.25">
      <c r="A19" s="396" t="s">
        <v>305</v>
      </c>
      <c r="B19" s="394">
        <v>713478.89</v>
      </c>
      <c r="C19" s="394">
        <v>4905003.5</v>
      </c>
      <c r="D19" s="395">
        <v>44.266959999999997</v>
      </c>
      <c r="E19" s="395">
        <v>-114.32531299999999</v>
      </c>
    </row>
    <row r="20" spans="1:5" x14ac:dyDescent="0.25">
      <c r="A20" s="396" t="s">
        <v>303</v>
      </c>
      <c r="B20" s="394">
        <v>665417</v>
      </c>
      <c r="C20" s="394">
        <v>4898937</v>
      </c>
      <c r="D20" s="395">
        <v>44.224890000000002</v>
      </c>
      <c r="E20" s="395">
        <v>-114.928952</v>
      </c>
    </row>
  </sheetData>
  <pageMargins left="0.75" right="0.75" top="1" bottom="1" header="0.5" footer="0.5"/>
  <pageSetup paperSize="5" scale="70" fitToHeight="2" orientation="landscape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1EA7-0454-414B-A7F6-9FB0FD94FCD9}">
  <dimension ref="A1:AN83"/>
  <sheetViews>
    <sheetView topLeftCell="A16" zoomScale="110" zoomScaleNormal="110" workbookViewId="0">
      <selection activeCell="A37" sqref="A37"/>
    </sheetView>
  </sheetViews>
  <sheetFormatPr defaultColWidth="9" defaultRowHeight="13.8" x14ac:dyDescent="0.3"/>
  <cols>
    <col min="1" max="1" width="8.33203125" style="1" customWidth="1"/>
    <col min="2" max="2" width="8.44140625" style="1" customWidth="1"/>
    <col min="3" max="3" width="9.5546875" style="1" customWidth="1"/>
    <col min="4" max="4" width="10" style="1" customWidth="1"/>
    <col min="5" max="5" width="8.5546875" style="1" customWidth="1"/>
    <col min="6" max="16384" width="9" style="1"/>
  </cols>
  <sheetData>
    <row r="1" spans="1:23" x14ac:dyDescent="0.3">
      <c r="A1" s="47" t="s">
        <v>317</v>
      </c>
      <c r="B1" s="46"/>
      <c r="C1" s="46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4"/>
    </row>
    <row r="2" spans="1:23" ht="27.6" x14ac:dyDescent="0.3">
      <c r="A2" s="43" t="s">
        <v>237</v>
      </c>
      <c r="B2" s="42" t="s">
        <v>236</v>
      </c>
      <c r="C2" s="42" t="s">
        <v>235</v>
      </c>
      <c r="D2" s="41" t="s">
        <v>234</v>
      </c>
      <c r="E2" s="18" t="s">
        <v>233</v>
      </c>
      <c r="F2" s="4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4"/>
    </row>
    <row r="3" spans="1:23" s="26" customFormat="1" x14ac:dyDescent="0.3">
      <c r="A3" s="31" t="s">
        <v>301</v>
      </c>
      <c r="B3" s="39"/>
      <c r="C3" s="39"/>
      <c r="D3" s="38"/>
      <c r="E3" s="37"/>
      <c r="F3" s="3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7"/>
    </row>
    <row r="4" spans="1:23" x14ac:dyDescent="0.3">
      <c r="A4" s="10">
        <v>2006</v>
      </c>
      <c r="B4" s="23">
        <v>116</v>
      </c>
      <c r="C4" s="23" t="s">
        <v>91</v>
      </c>
      <c r="D4" s="22" t="s">
        <v>232</v>
      </c>
      <c r="E4" s="10" t="s">
        <v>205</v>
      </c>
      <c r="F4" s="10" t="s">
        <v>204</v>
      </c>
      <c r="G4" s="10" t="s">
        <v>203</v>
      </c>
      <c r="H4" s="10" t="s">
        <v>231</v>
      </c>
      <c r="I4" s="10" t="s">
        <v>230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3">
      <c r="A5" s="10">
        <v>2007</v>
      </c>
      <c r="B5" s="23">
        <v>130</v>
      </c>
      <c r="C5" s="23" t="s">
        <v>5</v>
      </c>
      <c r="D5" s="22" t="s">
        <v>229</v>
      </c>
      <c r="E5" s="10" t="s">
        <v>83</v>
      </c>
      <c r="F5" s="10" t="s">
        <v>82</v>
      </c>
      <c r="G5" s="10" t="s">
        <v>81</v>
      </c>
      <c r="H5" s="10" t="s">
        <v>80</v>
      </c>
      <c r="I5" s="10" t="s">
        <v>79</v>
      </c>
      <c r="J5" s="10" t="s">
        <v>199</v>
      </c>
      <c r="K5" s="10" t="s">
        <v>228</v>
      </c>
      <c r="L5" s="10" t="s">
        <v>197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3">
      <c r="A6" s="10">
        <v>2008</v>
      </c>
      <c r="B6" s="23">
        <v>91</v>
      </c>
      <c r="C6" s="23" t="s">
        <v>5</v>
      </c>
      <c r="D6" s="22" t="s">
        <v>227</v>
      </c>
      <c r="E6" s="10" t="s">
        <v>226</v>
      </c>
      <c r="F6" s="10" t="s">
        <v>225</v>
      </c>
      <c r="G6" s="10" t="s">
        <v>41</v>
      </c>
      <c r="H6" s="10" t="s">
        <v>76</v>
      </c>
      <c r="I6" s="10" t="s">
        <v>195</v>
      </c>
      <c r="J6" s="10" t="s">
        <v>194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.6" x14ac:dyDescent="0.3">
      <c r="A7" s="10">
        <v>2009</v>
      </c>
      <c r="B7" s="23">
        <v>185</v>
      </c>
      <c r="C7" s="23" t="s">
        <v>5</v>
      </c>
      <c r="D7" s="22" t="s">
        <v>224</v>
      </c>
      <c r="E7" s="10" t="s">
        <v>223</v>
      </c>
      <c r="F7" s="10" t="s">
        <v>72</v>
      </c>
      <c r="G7" s="10" t="s">
        <v>71</v>
      </c>
      <c r="H7" s="10" t="s">
        <v>70</v>
      </c>
      <c r="I7" s="10" t="s">
        <v>69</v>
      </c>
      <c r="J7" s="10" t="s">
        <v>68</v>
      </c>
      <c r="K7" s="10" t="s">
        <v>67</v>
      </c>
      <c r="L7" s="10" t="s">
        <v>66</v>
      </c>
      <c r="M7" s="10" t="s">
        <v>65</v>
      </c>
      <c r="N7" s="10" t="s">
        <v>64</v>
      </c>
      <c r="O7" s="36" t="s">
        <v>190</v>
      </c>
      <c r="P7" s="36" t="s">
        <v>222</v>
      </c>
      <c r="Q7" s="10"/>
      <c r="R7" s="10"/>
      <c r="S7" s="10"/>
      <c r="T7" s="10"/>
      <c r="U7" s="10"/>
      <c r="V7" s="10"/>
      <c r="W7" s="10"/>
    </row>
    <row r="8" spans="1:23" x14ac:dyDescent="0.3">
      <c r="A8" s="10">
        <v>2010</v>
      </c>
      <c r="B8" s="23">
        <v>216</v>
      </c>
      <c r="C8" s="23" t="s">
        <v>5</v>
      </c>
      <c r="D8" s="22" t="s">
        <v>188</v>
      </c>
      <c r="E8" s="10" t="s">
        <v>187</v>
      </c>
      <c r="F8" s="10" t="s">
        <v>60</v>
      </c>
      <c r="G8" s="10" t="s">
        <v>160</v>
      </c>
      <c r="H8" s="10" t="s">
        <v>159</v>
      </c>
      <c r="I8" s="10" t="s">
        <v>59</v>
      </c>
      <c r="J8" s="10" t="s">
        <v>221</v>
      </c>
      <c r="K8" s="10" t="s">
        <v>57</v>
      </c>
      <c r="L8" s="10" t="s">
        <v>56</v>
      </c>
      <c r="M8" s="10" t="s">
        <v>55</v>
      </c>
      <c r="N8" s="10" t="s">
        <v>54</v>
      </c>
      <c r="O8" s="10" t="s">
        <v>53</v>
      </c>
      <c r="P8" s="10" t="s">
        <v>52</v>
      </c>
      <c r="Q8" s="36" t="s">
        <v>51</v>
      </c>
      <c r="R8" s="36" t="s">
        <v>50</v>
      </c>
      <c r="S8" s="36" t="s">
        <v>49</v>
      </c>
      <c r="T8" s="36" t="s">
        <v>48</v>
      </c>
      <c r="U8" s="10"/>
      <c r="V8" s="10"/>
      <c r="W8" s="10"/>
    </row>
    <row r="9" spans="1:23" x14ac:dyDescent="0.3">
      <c r="A9" s="10">
        <v>2011</v>
      </c>
      <c r="B9" s="23">
        <v>226</v>
      </c>
      <c r="C9" s="23" t="s">
        <v>5</v>
      </c>
      <c r="D9" s="22" t="s">
        <v>181</v>
      </c>
      <c r="E9" s="10" t="s">
        <v>46</v>
      </c>
      <c r="F9" s="10" t="s">
        <v>156</v>
      </c>
      <c r="G9" s="10" t="s">
        <v>44</v>
      </c>
      <c r="H9" s="10" t="s">
        <v>43</v>
      </c>
      <c r="I9" s="10" t="s">
        <v>42</v>
      </c>
      <c r="J9" s="10" t="s">
        <v>41</v>
      </c>
      <c r="K9" s="10" t="s">
        <v>40</v>
      </c>
      <c r="L9" s="10" t="s">
        <v>39</v>
      </c>
      <c r="M9" s="10" t="s">
        <v>38</v>
      </c>
      <c r="N9" s="10" t="s">
        <v>220</v>
      </c>
      <c r="O9" s="10" t="s">
        <v>219</v>
      </c>
      <c r="P9" s="10" t="s">
        <v>35</v>
      </c>
      <c r="Q9" s="10" t="s">
        <v>24</v>
      </c>
      <c r="R9" s="10" t="s">
        <v>164</v>
      </c>
      <c r="S9" s="10"/>
      <c r="T9" s="10"/>
      <c r="U9" s="10"/>
      <c r="V9" s="10"/>
      <c r="W9" s="10"/>
    </row>
    <row r="10" spans="1:23" x14ac:dyDescent="0.3">
      <c r="A10" s="24">
        <v>2012</v>
      </c>
      <c r="B10" s="12">
        <v>196</v>
      </c>
      <c r="C10" s="23" t="s">
        <v>5</v>
      </c>
      <c r="D10" s="22" t="s">
        <v>163</v>
      </c>
      <c r="E10" s="10" t="s">
        <v>162</v>
      </c>
      <c r="F10" s="10" t="s">
        <v>32</v>
      </c>
      <c r="G10" s="10" t="s">
        <v>31</v>
      </c>
      <c r="H10" s="10" t="s">
        <v>30</v>
      </c>
      <c r="I10" s="10" t="s">
        <v>29</v>
      </c>
      <c r="J10" s="10" t="s">
        <v>28</v>
      </c>
      <c r="K10" s="10" t="s">
        <v>27</v>
      </c>
      <c r="L10" s="10" t="s">
        <v>26</v>
      </c>
      <c r="M10" s="10" t="s">
        <v>25</v>
      </c>
      <c r="N10" s="10" t="s">
        <v>24</v>
      </c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3">
      <c r="A11" s="32">
        <v>2013</v>
      </c>
      <c r="B11" s="12">
        <v>198</v>
      </c>
      <c r="C11" s="23" t="s">
        <v>5</v>
      </c>
      <c r="D11" s="22" t="s">
        <v>152</v>
      </c>
      <c r="E11" s="10" t="s">
        <v>151</v>
      </c>
      <c r="F11" s="10" t="s">
        <v>150</v>
      </c>
      <c r="G11" s="10" t="s">
        <v>149</v>
      </c>
      <c r="H11" s="10" t="s">
        <v>148</v>
      </c>
      <c r="I11" s="10" t="s">
        <v>147</v>
      </c>
      <c r="J11" s="10" t="s">
        <v>146</v>
      </c>
      <c r="K11" s="10" t="s">
        <v>179</v>
      </c>
      <c r="L11" s="10" t="s">
        <v>144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3">
      <c r="A12" s="32">
        <v>2014</v>
      </c>
      <c r="B12" s="12">
        <v>176</v>
      </c>
      <c r="C12" s="23" t="s">
        <v>5</v>
      </c>
      <c r="D12" s="22" t="s">
        <v>218</v>
      </c>
      <c r="E12" s="10" t="s">
        <v>142</v>
      </c>
      <c r="F12" s="10" t="s">
        <v>141</v>
      </c>
      <c r="G12" s="10" t="s">
        <v>140</v>
      </c>
      <c r="H12" s="10" t="s">
        <v>139</v>
      </c>
      <c r="I12" s="10" t="s">
        <v>217</v>
      </c>
      <c r="J12" s="10" t="s">
        <v>137</v>
      </c>
      <c r="K12" s="10" t="s">
        <v>136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x14ac:dyDescent="0.3">
      <c r="A13" s="32">
        <v>2015</v>
      </c>
      <c r="B13" s="12">
        <v>218</v>
      </c>
      <c r="C13" s="23" t="s">
        <v>5</v>
      </c>
      <c r="D13" s="22" t="s">
        <v>216</v>
      </c>
      <c r="E13" s="10" t="s">
        <v>134</v>
      </c>
      <c r="F13" s="10" t="s">
        <v>133</v>
      </c>
      <c r="G13" s="10" t="s">
        <v>132</v>
      </c>
      <c r="H13" s="10" t="s">
        <v>215</v>
      </c>
      <c r="I13" s="10" t="s">
        <v>130</v>
      </c>
      <c r="J13" s="10" t="s">
        <v>129</v>
      </c>
      <c r="K13" s="10" t="s">
        <v>128</v>
      </c>
      <c r="L13" s="25" t="s">
        <v>127</v>
      </c>
      <c r="M13" s="10" t="s">
        <v>126</v>
      </c>
      <c r="N13" s="10" t="s">
        <v>214</v>
      </c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3">
      <c r="A14" s="32">
        <v>2016</v>
      </c>
      <c r="B14" s="12">
        <v>216</v>
      </c>
      <c r="C14" s="23" t="s">
        <v>5</v>
      </c>
      <c r="D14" s="22" t="s">
        <v>175</v>
      </c>
      <c r="E14" s="10" t="s">
        <v>101</v>
      </c>
      <c r="F14" s="10" t="s">
        <v>123</v>
      </c>
      <c r="G14" s="10" t="s">
        <v>17</v>
      </c>
      <c r="H14" s="10" t="s">
        <v>174</v>
      </c>
      <c r="I14" s="10" t="s">
        <v>173</v>
      </c>
      <c r="J14" s="10" t="s">
        <v>172</v>
      </c>
      <c r="K14" s="10" t="s">
        <v>118</v>
      </c>
      <c r="L14" s="25" t="s">
        <v>117</v>
      </c>
      <c r="M14" s="10" t="s">
        <v>116</v>
      </c>
      <c r="N14" s="10" t="s">
        <v>115</v>
      </c>
      <c r="O14" s="10" t="s">
        <v>171</v>
      </c>
      <c r="P14" s="10"/>
      <c r="Q14" s="10"/>
      <c r="R14" s="10"/>
      <c r="S14" s="10"/>
      <c r="T14" s="10"/>
      <c r="U14" s="10"/>
      <c r="V14" s="10"/>
      <c r="W14" s="10"/>
    </row>
    <row r="15" spans="1:23" x14ac:dyDescent="0.3">
      <c r="A15" s="32">
        <v>2017</v>
      </c>
      <c r="B15" s="12">
        <v>190</v>
      </c>
      <c r="C15" s="23" t="s">
        <v>5</v>
      </c>
      <c r="D15" s="35" t="s">
        <v>113</v>
      </c>
      <c r="E15" s="10" t="s">
        <v>112</v>
      </c>
      <c r="F15" s="10" t="s">
        <v>111</v>
      </c>
      <c r="G15" s="10" t="s">
        <v>213</v>
      </c>
      <c r="H15" s="10" t="s">
        <v>109</v>
      </c>
      <c r="I15" s="10" t="s">
        <v>108</v>
      </c>
      <c r="J15" s="10" t="s">
        <v>107</v>
      </c>
      <c r="K15" s="10" t="s">
        <v>106</v>
      </c>
      <c r="L15" s="25" t="s">
        <v>105</v>
      </c>
      <c r="M15" s="10" t="s">
        <v>104</v>
      </c>
      <c r="N15" s="10" t="s">
        <v>103</v>
      </c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3">
      <c r="A16" s="32">
        <v>2018</v>
      </c>
      <c r="B16" s="12">
        <v>218</v>
      </c>
      <c r="C16" s="23" t="s">
        <v>5</v>
      </c>
      <c r="D16" s="22" t="s">
        <v>170</v>
      </c>
      <c r="E16" s="10" t="s">
        <v>169</v>
      </c>
      <c r="F16" s="10" t="s">
        <v>100</v>
      </c>
      <c r="G16" s="10" t="s">
        <v>99</v>
      </c>
      <c r="H16" s="10" t="s">
        <v>98</v>
      </c>
      <c r="I16" s="10" t="s">
        <v>97</v>
      </c>
      <c r="J16" s="10" t="s">
        <v>96</v>
      </c>
      <c r="K16" s="10" t="s">
        <v>95</v>
      </c>
      <c r="L16" s="25" t="s">
        <v>94</v>
      </c>
      <c r="M16" s="10" t="s">
        <v>93</v>
      </c>
      <c r="N16" s="10" t="s">
        <v>92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s="26" customFormat="1" x14ac:dyDescent="0.3">
      <c r="A17" s="31" t="s">
        <v>318</v>
      </c>
      <c r="B17" s="30"/>
      <c r="C17" s="30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/>
    </row>
    <row r="18" spans="1:23" x14ac:dyDescent="0.3">
      <c r="A18" s="10">
        <v>2016</v>
      </c>
      <c r="B18" s="23">
        <v>47</v>
      </c>
      <c r="C18" s="23" t="s">
        <v>5</v>
      </c>
      <c r="D18" s="22" t="s">
        <v>212</v>
      </c>
      <c r="E18" s="10" t="s">
        <v>211</v>
      </c>
      <c r="F18" s="10" t="s">
        <v>210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3">
      <c r="A19" s="32">
        <v>2017</v>
      </c>
      <c r="B19" s="12">
        <v>196</v>
      </c>
      <c r="C19" s="23" t="s">
        <v>5</v>
      </c>
      <c r="D19" s="22" t="s">
        <v>209</v>
      </c>
      <c r="E19" s="10" t="s">
        <v>112</v>
      </c>
      <c r="F19" s="10" t="s">
        <v>111</v>
      </c>
      <c r="G19" s="10" t="s">
        <v>110</v>
      </c>
      <c r="H19" s="10" t="s">
        <v>109</v>
      </c>
      <c r="I19" s="10" t="s">
        <v>108</v>
      </c>
      <c r="J19" s="10" t="s">
        <v>107</v>
      </c>
      <c r="K19" s="10" t="s">
        <v>106</v>
      </c>
      <c r="L19" s="25" t="s">
        <v>105</v>
      </c>
      <c r="M19" s="10" t="s">
        <v>104</v>
      </c>
      <c r="N19" s="10" t="s">
        <v>103</v>
      </c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3">
      <c r="A20" s="32">
        <v>2018</v>
      </c>
      <c r="B20" s="12">
        <v>183</v>
      </c>
      <c r="C20" s="23" t="s">
        <v>5</v>
      </c>
      <c r="D20" s="22" t="s">
        <v>208</v>
      </c>
      <c r="E20" s="10" t="s">
        <v>99</v>
      </c>
      <c r="F20" s="10" t="s">
        <v>98</v>
      </c>
      <c r="G20" s="10" t="s">
        <v>97</v>
      </c>
      <c r="H20" s="10" t="s">
        <v>96</v>
      </c>
      <c r="I20" s="10" t="s">
        <v>95</v>
      </c>
      <c r="J20" s="10" t="s">
        <v>94</v>
      </c>
      <c r="K20" s="10" t="s">
        <v>93</v>
      </c>
      <c r="L20" s="25" t="s">
        <v>92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26" customFormat="1" x14ac:dyDescent="0.3">
      <c r="A21" s="31" t="s">
        <v>302</v>
      </c>
      <c r="B21" s="30"/>
      <c r="C21" s="30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7"/>
    </row>
    <row r="22" spans="1:23" x14ac:dyDescent="0.3">
      <c r="A22" s="10">
        <v>2006</v>
      </c>
      <c r="B22" s="23">
        <v>124</v>
      </c>
      <c r="C22" s="23" t="s">
        <v>91</v>
      </c>
      <c r="D22" s="22" t="s">
        <v>207</v>
      </c>
      <c r="E22" s="10" t="s">
        <v>206</v>
      </c>
      <c r="F22" s="10" t="s">
        <v>89</v>
      </c>
      <c r="G22" s="10" t="s">
        <v>88</v>
      </c>
      <c r="H22" s="10" t="s">
        <v>205</v>
      </c>
      <c r="I22" s="10" t="s">
        <v>204</v>
      </c>
      <c r="J22" s="10" t="s">
        <v>203</v>
      </c>
      <c r="K22" s="10" t="s">
        <v>202</v>
      </c>
      <c r="L22" s="10" t="s">
        <v>201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3">
      <c r="A23" s="10">
        <v>2007</v>
      </c>
      <c r="B23" s="23">
        <v>137</v>
      </c>
      <c r="C23" s="23" t="s">
        <v>5</v>
      </c>
      <c r="D23" s="22" t="s">
        <v>200</v>
      </c>
      <c r="E23" s="10" t="s">
        <v>85</v>
      </c>
      <c r="F23" s="10" t="s">
        <v>84</v>
      </c>
      <c r="G23" s="10" t="s">
        <v>83</v>
      </c>
      <c r="H23" s="10" t="s">
        <v>82</v>
      </c>
      <c r="I23" s="10" t="s">
        <v>81</v>
      </c>
      <c r="J23" s="10" t="s">
        <v>80</v>
      </c>
      <c r="K23" s="10" t="s">
        <v>79</v>
      </c>
      <c r="L23" s="10" t="s">
        <v>199</v>
      </c>
      <c r="M23" s="10" t="s">
        <v>198</v>
      </c>
      <c r="N23" s="10" t="s">
        <v>197</v>
      </c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27.6" x14ac:dyDescent="0.3">
      <c r="A24" s="10">
        <v>2008</v>
      </c>
      <c r="B24" s="23">
        <v>72</v>
      </c>
      <c r="C24" s="23" t="s">
        <v>5</v>
      </c>
      <c r="D24" s="22" t="s">
        <v>196</v>
      </c>
      <c r="E24" s="10" t="s">
        <v>41</v>
      </c>
      <c r="F24" s="10" t="s">
        <v>195</v>
      </c>
      <c r="G24" s="10" t="s">
        <v>194</v>
      </c>
      <c r="H24" s="10" t="s">
        <v>193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27.6" x14ac:dyDescent="0.3">
      <c r="A25" s="10">
        <v>2009</v>
      </c>
      <c r="B25" s="23">
        <v>146</v>
      </c>
      <c r="C25" s="23" t="s">
        <v>5</v>
      </c>
      <c r="D25" s="22" t="s">
        <v>192</v>
      </c>
      <c r="E25" s="10" t="s">
        <v>73</v>
      </c>
      <c r="F25" s="10" t="s">
        <v>72</v>
      </c>
      <c r="G25" s="10" t="s">
        <v>71</v>
      </c>
      <c r="H25" s="10" t="s">
        <v>70</v>
      </c>
      <c r="I25" s="10" t="s">
        <v>191</v>
      </c>
      <c r="J25" s="10" t="s">
        <v>68</v>
      </c>
      <c r="K25" s="10" t="s">
        <v>67</v>
      </c>
      <c r="L25" s="10" t="s">
        <v>66</v>
      </c>
      <c r="M25" s="10" t="s">
        <v>65</v>
      </c>
      <c r="N25" s="10" t="s">
        <v>190</v>
      </c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3">
      <c r="A26" s="10">
        <v>2010</v>
      </c>
      <c r="B26" s="23">
        <v>207</v>
      </c>
      <c r="C26" s="23" t="s">
        <v>189</v>
      </c>
      <c r="D26" s="22" t="s">
        <v>188</v>
      </c>
      <c r="E26" s="10" t="s">
        <v>187</v>
      </c>
      <c r="F26" s="10" t="s">
        <v>60</v>
      </c>
      <c r="G26" s="10" t="s">
        <v>160</v>
      </c>
      <c r="H26" s="10" t="s">
        <v>159</v>
      </c>
      <c r="I26" s="10" t="s">
        <v>59</v>
      </c>
      <c r="J26" s="10" t="s">
        <v>186</v>
      </c>
      <c r="K26" s="10" t="s">
        <v>185</v>
      </c>
      <c r="L26" s="10" t="s">
        <v>184</v>
      </c>
      <c r="M26" s="10" t="s">
        <v>183</v>
      </c>
      <c r="N26" s="10" t="s">
        <v>57</v>
      </c>
      <c r="O26" s="10" t="s">
        <v>56</v>
      </c>
      <c r="P26" s="10" t="s">
        <v>55</v>
      </c>
      <c r="Q26" s="10" t="s">
        <v>54</v>
      </c>
      <c r="R26" s="10" t="s">
        <v>53</v>
      </c>
      <c r="S26" s="10" t="s">
        <v>52</v>
      </c>
      <c r="T26" s="10" t="s">
        <v>51</v>
      </c>
      <c r="U26" s="10" t="s">
        <v>50</v>
      </c>
      <c r="V26" s="10" t="s">
        <v>182</v>
      </c>
      <c r="W26" s="10" t="s">
        <v>48</v>
      </c>
    </row>
    <row r="27" spans="1:23" x14ac:dyDescent="0.3">
      <c r="A27" s="10">
        <v>2011</v>
      </c>
      <c r="B27" s="23">
        <v>226</v>
      </c>
      <c r="C27" s="23" t="s">
        <v>5</v>
      </c>
      <c r="D27" s="22" t="s">
        <v>181</v>
      </c>
      <c r="E27" s="10" t="s">
        <v>46</v>
      </c>
      <c r="F27" s="10" t="s">
        <v>156</v>
      </c>
      <c r="G27" s="10" t="s">
        <v>44</v>
      </c>
      <c r="H27" s="10" t="s">
        <v>180</v>
      </c>
      <c r="I27" s="10" t="s">
        <v>165</v>
      </c>
      <c r="J27" s="10" t="s">
        <v>41</v>
      </c>
      <c r="K27" s="10" t="s">
        <v>40</v>
      </c>
      <c r="L27" s="10" t="s">
        <v>39</v>
      </c>
      <c r="M27" s="10" t="s">
        <v>38</v>
      </c>
      <c r="N27" s="10" t="s">
        <v>37</v>
      </c>
      <c r="O27" s="10" t="s">
        <v>36</v>
      </c>
      <c r="P27" s="10" t="s">
        <v>35</v>
      </c>
      <c r="Q27" s="10" t="s">
        <v>24</v>
      </c>
      <c r="R27" s="10" t="s">
        <v>164</v>
      </c>
      <c r="S27" s="10"/>
      <c r="T27" s="10"/>
      <c r="U27" s="10"/>
      <c r="V27" s="10"/>
      <c r="W27" s="10"/>
    </row>
    <row r="28" spans="1:23" x14ac:dyDescent="0.3">
      <c r="A28" s="24">
        <v>2012</v>
      </c>
      <c r="B28" s="12">
        <v>196</v>
      </c>
      <c r="C28" s="12" t="s">
        <v>5</v>
      </c>
      <c r="D28" s="33" t="s">
        <v>163</v>
      </c>
      <c r="E28" s="10" t="s">
        <v>162</v>
      </c>
      <c r="F28" s="10" t="s">
        <v>32</v>
      </c>
      <c r="G28" s="10" t="s">
        <v>31</v>
      </c>
      <c r="H28" s="10" t="s">
        <v>30</v>
      </c>
      <c r="I28" s="10" t="s">
        <v>29</v>
      </c>
      <c r="J28" s="10" t="s">
        <v>28</v>
      </c>
      <c r="K28" s="10" t="s">
        <v>27</v>
      </c>
      <c r="L28" s="10" t="s">
        <v>26</v>
      </c>
      <c r="M28" s="10" t="s">
        <v>25</v>
      </c>
      <c r="N28" s="10" t="s">
        <v>24</v>
      </c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3">
      <c r="A29" s="32">
        <v>2013</v>
      </c>
      <c r="B29" s="12">
        <v>198</v>
      </c>
      <c r="C29" s="12" t="s">
        <v>5</v>
      </c>
      <c r="D29" s="33" t="s">
        <v>152</v>
      </c>
      <c r="E29" s="10" t="s">
        <v>151</v>
      </c>
      <c r="F29" s="10" t="s">
        <v>150</v>
      </c>
      <c r="G29" s="10" t="s">
        <v>149</v>
      </c>
      <c r="H29" s="10" t="s">
        <v>148</v>
      </c>
      <c r="I29" s="10" t="s">
        <v>147</v>
      </c>
      <c r="J29" s="10" t="s">
        <v>146</v>
      </c>
      <c r="K29" s="10" t="s">
        <v>179</v>
      </c>
      <c r="L29" s="10" t="s">
        <v>144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3">
      <c r="A30" s="32">
        <v>2014</v>
      </c>
      <c r="B30" s="12">
        <v>177</v>
      </c>
      <c r="C30" s="12" t="s">
        <v>5</v>
      </c>
      <c r="D30" s="33" t="s">
        <v>143</v>
      </c>
      <c r="E30" s="10" t="s">
        <v>142</v>
      </c>
      <c r="F30" s="10" t="s">
        <v>141</v>
      </c>
      <c r="G30" s="10" t="s">
        <v>140</v>
      </c>
      <c r="H30" s="10" t="s">
        <v>139</v>
      </c>
      <c r="I30" s="10" t="s">
        <v>138</v>
      </c>
      <c r="J30" s="10" t="s">
        <v>137</v>
      </c>
      <c r="K30" s="10" t="s">
        <v>136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3">
      <c r="A31" s="32">
        <v>2015</v>
      </c>
      <c r="B31" s="12">
        <v>218</v>
      </c>
      <c r="C31" s="23" t="s">
        <v>5</v>
      </c>
      <c r="D31" s="22" t="s">
        <v>178</v>
      </c>
      <c r="E31" s="10" t="s">
        <v>134</v>
      </c>
      <c r="F31" s="10" t="s">
        <v>133</v>
      </c>
      <c r="G31" s="10" t="s">
        <v>132</v>
      </c>
      <c r="H31" s="10" t="s">
        <v>131</v>
      </c>
      <c r="I31" s="10" t="s">
        <v>130</v>
      </c>
      <c r="J31" s="10" t="s">
        <v>129</v>
      </c>
      <c r="K31" s="10" t="s">
        <v>128</v>
      </c>
      <c r="L31" s="25" t="s">
        <v>127</v>
      </c>
      <c r="M31" s="10" t="s">
        <v>177</v>
      </c>
      <c r="N31" s="10" t="s">
        <v>176</v>
      </c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3">
      <c r="A32" s="32">
        <v>2016</v>
      </c>
      <c r="B32" s="12">
        <v>216</v>
      </c>
      <c r="C32" s="23" t="s">
        <v>5</v>
      </c>
      <c r="D32" s="22" t="s">
        <v>175</v>
      </c>
      <c r="E32" s="10" t="s">
        <v>101</v>
      </c>
      <c r="F32" s="10" t="s">
        <v>123</v>
      </c>
      <c r="G32" s="10" t="s">
        <v>17</v>
      </c>
      <c r="H32" s="10" t="s">
        <v>174</v>
      </c>
      <c r="I32" s="10" t="s">
        <v>173</v>
      </c>
      <c r="J32" s="10" t="s">
        <v>172</v>
      </c>
      <c r="K32" s="10" t="s">
        <v>118</v>
      </c>
      <c r="L32" s="25" t="s">
        <v>117</v>
      </c>
      <c r="M32" s="10" t="s">
        <v>116</v>
      </c>
      <c r="N32" s="10" t="s">
        <v>115</v>
      </c>
      <c r="O32" s="10" t="s">
        <v>171</v>
      </c>
      <c r="P32" s="10"/>
      <c r="Q32" s="10"/>
      <c r="R32" s="10"/>
      <c r="S32" s="10"/>
      <c r="T32" s="10"/>
      <c r="U32" s="10"/>
      <c r="V32" s="10"/>
      <c r="W32" s="10"/>
    </row>
    <row r="33" spans="1:23" x14ac:dyDescent="0.3">
      <c r="A33" s="32">
        <v>2017</v>
      </c>
      <c r="B33" s="12">
        <v>197</v>
      </c>
      <c r="C33" s="23" t="s">
        <v>5</v>
      </c>
      <c r="D33" s="22" t="s">
        <v>113</v>
      </c>
      <c r="E33" s="10" t="s">
        <v>112</v>
      </c>
      <c r="F33" s="10" t="s">
        <v>111</v>
      </c>
      <c r="G33" s="10" t="s">
        <v>110</v>
      </c>
      <c r="H33" s="10" t="s">
        <v>109</v>
      </c>
      <c r="I33" s="10" t="s">
        <v>108</v>
      </c>
      <c r="J33" s="10" t="s">
        <v>107</v>
      </c>
      <c r="K33" s="10" t="s">
        <v>106</v>
      </c>
      <c r="L33" s="25" t="s">
        <v>105</v>
      </c>
      <c r="M33" s="10" t="s">
        <v>104</v>
      </c>
      <c r="N33" s="10" t="s">
        <v>103</v>
      </c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3">
      <c r="A34" s="32">
        <v>2018</v>
      </c>
      <c r="B34" s="12">
        <v>218</v>
      </c>
      <c r="C34" s="23" t="s">
        <v>5</v>
      </c>
      <c r="D34" s="22" t="s">
        <v>170</v>
      </c>
      <c r="E34" s="10" t="s">
        <v>169</v>
      </c>
      <c r="F34" s="10" t="s">
        <v>100</v>
      </c>
      <c r="G34" s="10" t="s">
        <v>99</v>
      </c>
      <c r="H34" s="10" t="s">
        <v>98</v>
      </c>
      <c r="I34" s="10" t="s">
        <v>97</v>
      </c>
      <c r="J34" s="10" t="s">
        <v>96</v>
      </c>
      <c r="K34" s="10" t="s">
        <v>95</v>
      </c>
      <c r="L34" s="25" t="s">
        <v>94</v>
      </c>
      <c r="M34" s="10" t="s">
        <v>93</v>
      </c>
      <c r="N34" s="10" t="s">
        <v>92</v>
      </c>
      <c r="O34" s="10"/>
      <c r="P34" s="10"/>
      <c r="Q34" s="10"/>
      <c r="R34" s="10"/>
      <c r="S34" s="10"/>
      <c r="T34" s="10"/>
      <c r="U34" s="10"/>
      <c r="V34" s="10"/>
      <c r="W34" s="10"/>
    </row>
    <row r="35" spans="1:23" s="26" customFormat="1" x14ac:dyDescent="0.3">
      <c r="A35" s="31" t="s">
        <v>343</v>
      </c>
      <c r="B35" s="30"/>
      <c r="C35" s="30"/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7"/>
    </row>
    <row r="36" spans="1:23" x14ac:dyDescent="0.3">
      <c r="A36" s="10">
        <v>2020</v>
      </c>
      <c r="B36" s="23">
        <v>137</v>
      </c>
      <c r="C36" s="23" t="s">
        <v>323</v>
      </c>
      <c r="D36" s="22" t="s">
        <v>324</v>
      </c>
      <c r="E36" s="10" t="s">
        <v>325</v>
      </c>
      <c r="F36" s="10" t="s">
        <v>326</v>
      </c>
      <c r="G36" s="10" t="s">
        <v>327</v>
      </c>
      <c r="H36" s="10" t="s">
        <v>328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26" customFormat="1" x14ac:dyDescent="0.3">
      <c r="A37" s="31" t="s">
        <v>336</v>
      </c>
      <c r="B37" s="30"/>
      <c r="C37" s="30"/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7"/>
    </row>
    <row r="38" spans="1:23" x14ac:dyDescent="0.3">
      <c r="A38" s="10">
        <v>2020</v>
      </c>
      <c r="B38" s="23">
        <v>138</v>
      </c>
      <c r="C38" s="23" t="s">
        <v>323</v>
      </c>
      <c r="D38" s="22" t="s">
        <v>329</v>
      </c>
      <c r="E38" s="10" t="s">
        <v>325</v>
      </c>
      <c r="F38" s="10" t="s">
        <v>326</v>
      </c>
      <c r="G38" s="10" t="s">
        <v>327</v>
      </c>
      <c r="H38" s="10" t="s">
        <v>330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26" customFormat="1" x14ac:dyDescent="0.3">
      <c r="A39" s="31" t="s">
        <v>320</v>
      </c>
      <c r="B39" s="30"/>
      <c r="C39" s="30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7"/>
    </row>
    <row r="40" spans="1:23" x14ac:dyDescent="0.3">
      <c r="A40" s="10">
        <v>2010</v>
      </c>
      <c r="B40" s="23">
        <v>201</v>
      </c>
      <c r="C40" s="23" t="s">
        <v>5</v>
      </c>
      <c r="D40" s="22" t="s">
        <v>168</v>
      </c>
      <c r="E40" s="10" t="s">
        <v>60</v>
      </c>
      <c r="F40" s="10" t="s">
        <v>160</v>
      </c>
      <c r="G40" s="10" t="s">
        <v>159</v>
      </c>
      <c r="H40" s="10" t="s">
        <v>59</v>
      </c>
      <c r="I40" s="10" t="s">
        <v>58</v>
      </c>
      <c r="J40" s="10" t="s">
        <v>57</v>
      </c>
      <c r="K40" s="10" t="s">
        <v>56</v>
      </c>
      <c r="L40" s="10" t="s">
        <v>55</v>
      </c>
      <c r="M40" s="10" t="s">
        <v>54</v>
      </c>
      <c r="N40" s="10" t="s">
        <v>53</v>
      </c>
      <c r="O40" s="10" t="s">
        <v>52</v>
      </c>
      <c r="P40" s="10" t="s">
        <v>51</v>
      </c>
      <c r="Q40" s="10" t="s">
        <v>50</v>
      </c>
      <c r="R40" s="10" t="s">
        <v>167</v>
      </c>
      <c r="S40" s="10" t="s">
        <v>48</v>
      </c>
      <c r="T40" s="10"/>
      <c r="U40" s="10"/>
      <c r="V40" s="10"/>
      <c r="W40" s="10"/>
    </row>
    <row r="41" spans="1:23" x14ac:dyDescent="0.3">
      <c r="A41" s="10">
        <v>2011</v>
      </c>
      <c r="B41" s="23">
        <v>168</v>
      </c>
      <c r="C41" s="23" t="s">
        <v>5</v>
      </c>
      <c r="D41" s="22" t="s">
        <v>166</v>
      </c>
      <c r="E41" s="10" t="s">
        <v>165</v>
      </c>
      <c r="F41" s="10" t="s">
        <v>41</v>
      </c>
      <c r="G41" s="10" t="s">
        <v>40</v>
      </c>
      <c r="H41" s="10" t="s">
        <v>39</v>
      </c>
      <c r="I41" s="10" t="s">
        <v>38</v>
      </c>
      <c r="J41" s="10" t="s">
        <v>37</v>
      </c>
      <c r="K41" s="10" t="s">
        <v>36</v>
      </c>
      <c r="L41" s="10" t="s">
        <v>35</v>
      </c>
      <c r="M41" s="10" t="s">
        <v>24</v>
      </c>
      <c r="N41" s="10" t="s">
        <v>164</v>
      </c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24">
        <v>2012</v>
      </c>
      <c r="B42" s="12">
        <v>196</v>
      </c>
      <c r="C42" s="23" t="s">
        <v>5</v>
      </c>
      <c r="D42" s="22" t="s">
        <v>163</v>
      </c>
      <c r="E42" s="10" t="s">
        <v>162</v>
      </c>
      <c r="F42" s="10" t="s">
        <v>32</v>
      </c>
      <c r="G42" s="10" t="s">
        <v>31</v>
      </c>
      <c r="H42" s="10" t="s">
        <v>30</v>
      </c>
      <c r="I42" s="10" t="s">
        <v>29</v>
      </c>
      <c r="J42" s="10" t="s">
        <v>28</v>
      </c>
      <c r="K42" s="10" t="s">
        <v>27</v>
      </c>
      <c r="L42" s="10" t="s">
        <v>26</v>
      </c>
      <c r="M42" s="10" t="s">
        <v>25</v>
      </c>
      <c r="N42" s="10" t="s">
        <v>24</v>
      </c>
      <c r="O42" s="10"/>
      <c r="P42" s="10"/>
      <c r="Q42" s="10"/>
      <c r="R42" s="10"/>
      <c r="S42" s="10"/>
      <c r="T42" s="10"/>
      <c r="U42" s="10"/>
      <c r="V42" s="10"/>
      <c r="W42" s="10"/>
    </row>
    <row r="43" spans="1:23" s="26" customFormat="1" x14ac:dyDescent="0.3">
      <c r="A43" s="31" t="s">
        <v>295</v>
      </c>
      <c r="B43" s="30"/>
      <c r="C43" s="30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7"/>
    </row>
    <row r="44" spans="1:23" x14ac:dyDescent="0.3">
      <c r="A44" s="10">
        <v>2010</v>
      </c>
      <c r="B44" s="23">
        <v>155</v>
      </c>
      <c r="C44" s="23" t="s">
        <v>5</v>
      </c>
      <c r="D44" s="22" t="s">
        <v>161</v>
      </c>
      <c r="E44" s="10" t="s">
        <v>160</v>
      </c>
      <c r="F44" s="10" t="s">
        <v>159</v>
      </c>
      <c r="G44" s="10" t="s">
        <v>56</v>
      </c>
      <c r="H44" s="10" t="s">
        <v>55</v>
      </c>
      <c r="I44" s="10" t="s">
        <v>158</v>
      </c>
      <c r="J44" s="10" t="s">
        <v>52</v>
      </c>
      <c r="K44" s="10" t="s">
        <v>157</v>
      </c>
      <c r="L44" s="10" t="s">
        <v>49</v>
      </c>
      <c r="M44" s="10" t="s">
        <v>48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3">
      <c r="A45" s="10">
        <v>2011</v>
      </c>
      <c r="B45" s="23">
        <v>219</v>
      </c>
      <c r="C45" s="23" t="s">
        <v>5</v>
      </c>
      <c r="D45" s="22" t="s">
        <v>47</v>
      </c>
      <c r="E45" s="10" t="s">
        <v>46</v>
      </c>
      <c r="F45" s="10" t="s">
        <v>156</v>
      </c>
      <c r="G45" s="10" t="s">
        <v>44</v>
      </c>
      <c r="H45" s="10" t="s">
        <v>43</v>
      </c>
      <c r="I45" s="10" t="s">
        <v>42</v>
      </c>
      <c r="J45" s="10" t="s">
        <v>41</v>
      </c>
      <c r="K45" s="10" t="s">
        <v>40</v>
      </c>
      <c r="L45" s="10" t="s">
        <v>39</v>
      </c>
      <c r="M45" s="10" t="s">
        <v>38</v>
      </c>
      <c r="N45" s="10" t="s">
        <v>37</v>
      </c>
      <c r="O45" s="10" t="s">
        <v>36</v>
      </c>
      <c r="P45" s="10" t="s">
        <v>35</v>
      </c>
      <c r="Q45" s="10" t="s">
        <v>24</v>
      </c>
      <c r="R45" s="10"/>
      <c r="S45" s="10"/>
      <c r="T45" s="10"/>
      <c r="U45" s="10"/>
      <c r="V45" s="10"/>
      <c r="W45" s="10"/>
    </row>
    <row r="46" spans="1:23" x14ac:dyDescent="0.3">
      <c r="A46" s="24">
        <v>2012</v>
      </c>
      <c r="B46" s="12">
        <v>194</v>
      </c>
      <c r="C46" s="23" t="s">
        <v>5</v>
      </c>
      <c r="D46" s="22" t="s">
        <v>34</v>
      </c>
      <c r="E46" s="10" t="s">
        <v>155</v>
      </c>
      <c r="F46" s="10" t="s">
        <v>32</v>
      </c>
      <c r="G46" s="10" t="s">
        <v>31</v>
      </c>
      <c r="H46" s="10" t="s">
        <v>30</v>
      </c>
      <c r="I46" s="10" t="s">
        <v>29</v>
      </c>
      <c r="J46" s="10" t="s">
        <v>28</v>
      </c>
      <c r="K46" s="10" t="s">
        <v>27</v>
      </c>
      <c r="L46" s="10" t="s">
        <v>26</v>
      </c>
      <c r="M46" s="10" t="s">
        <v>154</v>
      </c>
      <c r="N46" s="10" t="s">
        <v>153</v>
      </c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3">
      <c r="A47" s="32">
        <v>2013</v>
      </c>
      <c r="B47" s="20">
        <v>198</v>
      </c>
      <c r="C47" s="20" t="s">
        <v>5</v>
      </c>
      <c r="D47" s="19" t="s">
        <v>152</v>
      </c>
      <c r="E47" s="34" t="s">
        <v>151</v>
      </c>
      <c r="F47" s="34" t="s">
        <v>150</v>
      </c>
      <c r="G47" s="34" t="s">
        <v>149</v>
      </c>
      <c r="H47" s="34" t="s">
        <v>148</v>
      </c>
      <c r="I47" s="34" t="s">
        <v>147</v>
      </c>
      <c r="J47" s="34" t="s">
        <v>146</v>
      </c>
      <c r="K47" s="34" t="s">
        <v>145</v>
      </c>
      <c r="L47" s="34" t="s">
        <v>144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x14ac:dyDescent="0.3">
      <c r="A48" s="32">
        <v>2014</v>
      </c>
      <c r="B48" s="12">
        <v>177</v>
      </c>
      <c r="C48" s="12" t="s">
        <v>5</v>
      </c>
      <c r="D48" s="33" t="s">
        <v>143</v>
      </c>
      <c r="E48" s="10" t="s">
        <v>142</v>
      </c>
      <c r="F48" s="10" t="s">
        <v>141</v>
      </c>
      <c r="G48" s="10" t="s">
        <v>140</v>
      </c>
      <c r="H48" s="10" t="s">
        <v>139</v>
      </c>
      <c r="I48" s="10" t="s">
        <v>138</v>
      </c>
      <c r="J48" s="10" t="s">
        <v>137</v>
      </c>
      <c r="K48" s="10" t="s">
        <v>136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3">
      <c r="A49" s="32">
        <v>2015</v>
      </c>
      <c r="B49" s="12">
        <v>217</v>
      </c>
      <c r="C49" s="23" t="s">
        <v>5</v>
      </c>
      <c r="D49" s="22" t="s">
        <v>135</v>
      </c>
      <c r="E49" s="10" t="s">
        <v>134</v>
      </c>
      <c r="F49" s="10" t="s">
        <v>133</v>
      </c>
      <c r="G49" s="10" t="s">
        <v>132</v>
      </c>
      <c r="H49" s="10" t="s">
        <v>131</v>
      </c>
      <c r="I49" s="10" t="s">
        <v>130</v>
      </c>
      <c r="J49" s="10" t="s">
        <v>129</v>
      </c>
      <c r="K49" s="10" t="s">
        <v>128</v>
      </c>
      <c r="L49" s="25" t="s">
        <v>127</v>
      </c>
      <c r="M49" s="10" t="s">
        <v>126</v>
      </c>
      <c r="N49" s="10" t="s">
        <v>125</v>
      </c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3">
      <c r="A50" s="32">
        <v>2016</v>
      </c>
      <c r="B50" s="12">
        <v>124</v>
      </c>
      <c r="C50" s="23" t="s">
        <v>5</v>
      </c>
      <c r="D50" s="22" t="s">
        <v>124</v>
      </c>
      <c r="E50" s="10" t="s">
        <v>101</v>
      </c>
      <c r="F50" s="10" t="s">
        <v>123</v>
      </c>
      <c r="G50" s="10" t="s">
        <v>119</v>
      </c>
      <c r="H50" s="10" t="s">
        <v>122</v>
      </c>
      <c r="I50" s="10"/>
      <c r="J50" s="10"/>
      <c r="K50" s="10"/>
      <c r="L50" s="25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26" customFormat="1" x14ac:dyDescent="0.3">
      <c r="A51" s="31" t="s">
        <v>121</v>
      </c>
      <c r="B51" s="30"/>
      <c r="C51" s="30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7"/>
    </row>
    <row r="52" spans="1:23" x14ac:dyDescent="0.3">
      <c r="A52" s="10">
        <v>2016</v>
      </c>
      <c r="B52" s="23">
        <v>189</v>
      </c>
      <c r="C52" s="23" t="s">
        <v>5</v>
      </c>
      <c r="D52" s="22" t="s">
        <v>120</v>
      </c>
      <c r="E52" s="10" t="s">
        <v>119</v>
      </c>
      <c r="F52" s="10" t="s">
        <v>118</v>
      </c>
      <c r="G52" s="10" t="s">
        <v>117</v>
      </c>
      <c r="H52" s="10" t="s">
        <v>116</v>
      </c>
      <c r="I52" s="10" t="s">
        <v>115</v>
      </c>
      <c r="J52" s="10" t="s">
        <v>114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3">
      <c r="A53" s="32">
        <v>2017</v>
      </c>
      <c r="B53" s="12">
        <v>197</v>
      </c>
      <c r="C53" s="23" t="s">
        <v>5</v>
      </c>
      <c r="D53" s="22" t="s">
        <v>113</v>
      </c>
      <c r="E53" s="10" t="s">
        <v>112</v>
      </c>
      <c r="F53" s="10" t="s">
        <v>111</v>
      </c>
      <c r="G53" s="10" t="s">
        <v>110</v>
      </c>
      <c r="H53" s="10" t="s">
        <v>109</v>
      </c>
      <c r="I53" s="10" t="s">
        <v>108</v>
      </c>
      <c r="J53" s="10" t="s">
        <v>107</v>
      </c>
      <c r="K53" s="10" t="s">
        <v>106</v>
      </c>
      <c r="L53" s="25" t="s">
        <v>105</v>
      </c>
      <c r="M53" s="10" t="s">
        <v>104</v>
      </c>
      <c r="N53" s="10" t="s">
        <v>103</v>
      </c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3">
      <c r="A54" s="32">
        <v>2018</v>
      </c>
      <c r="B54" s="12">
        <v>216</v>
      </c>
      <c r="C54" s="23" t="s">
        <v>5</v>
      </c>
      <c r="D54" s="22" t="s">
        <v>102</v>
      </c>
      <c r="E54" s="10" t="s">
        <v>101</v>
      </c>
      <c r="F54" s="10" t="s">
        <v>100</v>
      </c>
      <c r="G54" s="10" t="s">
        <v>99</v>
      </c>
      <c r="H54" s="10" t="s">
        <v>98</v>
      </c>
      <c r="I54" s="10" t="s">
        <v>97</v>
      </c>
      <c r="J54" s="10" t="s">
        <v>96</v>
      </c>
      <c r="K54" s="10" t="s">
        <v>95</v>
      </c>
      <c r="L54" s="25" t="s">
        <v>94</v>
      </c>
      <c r="M54" s="10" t="s">
        <v>93</v>
      </c>
      <c r="N54" s="10" t="s">
        <v>92</v>
      </c>
      <c r="O54" s="10"/>
      <c r="P54" s="10"/>
      <c r="Q54" s="10"/>
      <c r="R54" s="10"/>
      <c r="S54" s="10"/>
      <c r="T54" s="10"/>
      <c r="U54" s="10"/>
      <c r="V54" s="10"/>
      <c r="W54" s="10"/>
    </row>
    <row r="55" spans="1:23" s="26" customFormat="1" x14ac:dyDescent="0.3">
      <c r="A55" s="31" t="s">
        <v>308</v>
      </c>
      <c r="B55" s="30"/>
      <c r="C55" s="30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7"/>
    </row>
    <row r="56" spans="1:23" x14ac:dyDescent="0.3">
      <c r="A56" s="10">
        <v>2006</v>
      </c>
      <c r="B56" s="23">
        <v>14</v>
      </c>
      <c r="C56" s="23" t="s">
        <v>91</v>
      </c>
      <c r="D56" s="22" t="s">
        <v>90</v>
      </c>
      <c r="E56" s="10" t="s">
        <v>89</v>
      </c>
      <c r="F56" s="10" t="s">
        <v>88</v>
      </c>
      <c r="G56" s="10" t="s">
        <v>87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3">
      <c r="A57" s="10">
        <v>2007</v>
      </c>
      <c r="B57" s="23">
        <v>107</v>
      </c>
      <c r="C57" s="23" t="s">
        <v>5</v>
      </c>
      <c r="D57" s="22" t="s">
        <v>86</v>
      </c>
      <c r="E57" s="10" t="s">
        <v>85</v>
      </c>
      <c r="F57" s="10" t="s">
        <v>84</v>
      </c>
      <c r="G57" s="10" t="s">
        <v>83</v>
      </c>
      <c r="H57" s="10" t="s">
        <v>82</v>
      </c>
      <c r="I57" s="10" t="s">
        <v>81</v>
      </c>
      <c r="J57" s="10" t="s">
        <v>80</v>
      </c>
      <c r="K57" s="10" t="s">
        <v>79</v>
      </c>
      <c r="L57" s="10" t="s">
        <v>78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3">
      <c r="A58" s="10">
        <v>2008</v>
      </c>
      <c r="B58" s="23">
        <v>37</v>
      </c>
      <c r="C58" s="23" t="s">
        <v>5</v>
      </c>
      <c r="D58" s="22" t="s">
        <v>77</v>
      </c>
      <c r="E58" s="10" t="s">
        <v>76</v>
      </c>
      <c r="F58" s="10" t="s">
        <v>75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27.6" x14ac:dyDescent="0.3">
      <c r="A59" s="10">
        <v>2009</v>
      </c>
      <c r="B59" s="23">
        <v>170</v>
      </c>
      <c r="C59" s="23" t="s">
        <v>5</v>
      </c>
      <c r="D59" s="22" t="s">
        <v>74</v>
      </c>
      <c r="E59" s="10" t="s">
        <v>73</v>
      </c>
      <c r="F59" s="10" t="s">
        <v>72</v>
      </c>
      <c r="G59" s="10" t="s">
        <v>71</v>
      </c>
      <c r="H59" s="10" t="s">
        <v>70</v>
      </c>
      <c r="I59" s="10" t="s">
        <v>69</v>
      </c>
      <c r="J59" s="10" t="s">
        <v>68</v>
      </c>
      <c r="K59" s="10" t="s">
        <v>67</v>
      </c>
      <c r="L59" s="10" t="s">
        <v>66</v>
      </c>
      <c r="M59" s="10" t="s">
        <v>65</v>
      </c>
      <c r="N59" s="10" t="s">
        <v>64</v>
      </c>
      <c r="O59" s="10" t="s">
        <v>63</v>
      </c>
      <c r="P59" s="10"/>
      <c r="Q59" s="10"/>
      <c r="R59" s="10"/>
      <c r="S59" s="10"/>
      <c r="T59" s="10"/>
      <c r="U59" s="10"/>
      <c r="V59" s="10"/>
      <c r="W59" s="10"/>
    </row>
    <row r="60" spans="1:23" x14ac:dyDescent="0.3">
      <c r="A60" s="10">
        <v>2010</v>
      </c>
      <c r="B60" s="23">
        <v>192</v>
      </c>
      <c r="C60" s="23" t="s">
        <v>5</v>
      </c>
      <c r="D60" s="22" t="s">
        <v>62</v>
      </c>
      <c r="E60" s="10" t="s">
        <v>61</v>
      </c>
      <c r="F60" s="10" t="s">
        <v>60</v>
      </c>
      <c r="G60" s="10" t="s">
        <v>59</v>
      </c>
      <c r="H60" s="10" t="s">
        <v>58</v>
      </c>
      <c r="I60" s="10" t="s">
        <v>57</v>
      </c>
      <c r="J60" s="10" t="s">
        <v>56</v>
      </c>
      <c r="K60" s="10" t="s">
        <v>55</v>
      </c>
      <c r="L60" s="10" t="s">
        <v>54</v>
      </c>
      <c r="M60" s="10" t="s">
        <v>53</v>
      </c>
      <c r="N60" s="10" t="s">
        <v>52</v>
      </c>
      <c r="O60" s="10" t="s">
        <v>51</v>
      </c>
      <c r="P60" s="10" t="s">
        <v>50</v>
      </c>
      <c r="Q60" s="10" t="s">
        <v>49</v>
      </c>
      <c r="R60" s="10" t="s">
        <v>48</v>
      </c>
      <c r="S60" s="10"/>
      <c r="T60" s="10"/>
      <c r="U60" s="10"/>
      <c r="V60" s="10"/>
      <c r="W60" s="10"/>
    </row>
    <row r="61" spans="1:23" x14ac:dyDescent="0.3">
      <c r="A61" s="10">
        <v>2011</v>
      </c>
      <c r="B61" s="23">
        <v>219</v>
      </c>
      <c r="C61" s="23" t="s">
        <v>5</v>
      </c>
      <c r="D61" s="22" t="s">
        <v>47</v>
      </c>
      <c r="E61" s="10" t="s">
        <v>46</v>
      </c>
      <c r="F61" s="10" t="s">
        <v>45</v>
      </c>
      <c r="G61" s="10" t="s">
        <v>44</v>
      </c>
      <c r="H61" s="10" t="s">
        <v>43</v>
      </c>
      <c r="I61" s="10" t="s">
        <v>42</v>
      </c>
      <c r="J61" s="10" t="s">
        <v>41</v>
      </c>
      <c r="K61" s="10" t="s">
        <v>40</v>
      </c>
      <c r="L61" s="10" t="s">
        <v>39</v>
      </c>
      <c r="M61" s="10" t="s">
        <v>38</v>
      </c>
      <c r="N61" s="10" t="s">
        <v>37</v>
      </c>
      <c r="O61" s="10" t="s">
        <v>36</v>
      </c>
      <c r="P61" s="10" t="s">
        <v>35</v>
      </c>
      <c r="Q61" s="25" t="s">
        <v>24</v>
      </c>
      <c r="R61" s="10"/>
      <c r="S61" s="10"/>
      <c r="T61" s="10"/>
      <c r="U61" s="10"/>
      <c r="V61" s="10"/>
      <c r="W61" s="10"/>
    </row>
    <row r="62" spans="1:23" x14ac:dyDescent="0.3">
      <c r="A62" s="24">
        <v>2012</v>
      </c>
      <c r="B62" s="12">
        <v>195</v>
      </c>
      <c r="C62" s="23" t="s">
        <v>5</v>
      </c>
      <c r="D62" s="22" t="s">
        <v>34</v>
      </c>
      <c r="E62" s="10" t="s">
        <v>33</v>
      </c>
      <c r="F62" s="10" t="s">
        <v>32</v>
      </c>
      <c r="G62" s="10" t="s">
        <v>31</v>
      </c>
      <c r="H62" s="10" t="s">
        <v>30</v>
      </c>
      <c r="I62" s="10" t="s">
        <v>29</v>
      </c>
      <c r="J62" s="10" t="s">
        <v>28</v>
      </c>
      <c r="K62" s="10" t="s">
        <v>27</v>
      </c>
      <c r="L62" s="10" t="s">
        <v>26</v>
      </c>
      <c r="M62" s="10" t="s">
        <v>25</v>
      </c>
      <c r="N62" s="10" t="s">
        <v>24</v>
      </c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3">
      <c r="A63" s="18" t="s">
        <v>23</v>
      </c>
      <c r="B63" s="17"/>
      <c r="C63" s="17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4"/>
    </row>
    <row r="64" spans="1:23" x14ac:dyDescent="0.3">
      <c r="A64" s="10">
        <v>2013</v>
      </c>
      <c r="B64" s="21" t="s">
        <v>22</v>
      </c>
      <c r="C64" s="20" t="s">
        <v>5</v>
      </c>
      <c r="D64" s="19" t="s">
        <v>4</v>
      </c>
      <c r="E64" s="10" t="s">
        <v>21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40" x14ac:dyDescent="0.3">
      <c r="A65" s="18" t="s">
        <v>20</v>
      </c>
      <c r="B65" s="17"/>
      <c r="C65" s="17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</row>
    <row r="66" spans="1:40" x14ac:dyDescent="0.3">
      <c r="A66" s="10">
        <v>2016</v>
      </c>
      <c r="B66" s="21" t="s">
        <v>19</v>
      </c>
      <c r="C66" s="20" t="s">
        <v>5</v>
      </c>
      <c r="D66" s="19" t="s">
        <v>18</v>
      </c>
      <c r="E66" s="10" t="s">
        <v>17</v>
      </c>
      <c r="F66" s="10" t="s">
        <v>16</v>
      </c>
      <c r="G66" s="10" t="s">
        <v>15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40" x14ac:dyDescent="0.3">
      <c r="A67" s="18" t="s">
        <v>14</v>
      </c>
      <c r="B67" s="17"/>
      <c r="C67" s="17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</row>
    <row r="68" spans="1:40" x14ac:dyDescent="0.3">
      <c r="A68" s="10">
        <v>2013</v>
      </c>
      <c r="B68" s="13">
        <v>47</v>
      </c>
      <c r="C68" s="20" t="s">
        <v>5</v>
      </c>
      <c r="D68" s="19" t="s">
        <v>13</v>
      </c>
      <c r="E68" s="10" t="s">
        <v>8</v>
      </c>
      <c r="F68" s="10" t="s">
        <v>12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40" x14ac:dyDescent="0.3">
      <c r="A69" s="18" t="s">
        <v>11</v>
      </c>
      <c r="B69" s="17"/>
      <c r="C69" s="17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</row>
    <row r="70" spans="1:40" x14ac:dyDescent="0.3">
      <c r="A70" s="10">
        <v>2013</v>
      </c>
      <c r="B70" s="13">
        <v>78</v>
      </c>
      <c r="C70" s="20" t="s">
        <v>5</v>
      </c>
      <c r="D70" s="19" t="s">
        <v>10</v>
      </c>
      <c r="E70" s="10" t="s">
        <v>9</v>
      </c>
      <c r="F70" s="10" t="s">
        <v>8</v>
      </c>
      <c r="G70" s="10" t="s">
        <v>7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40" x14ac:dyDescent="0.3">
      <c r="A71" s="18" t="s">
        <v>6</v>
      </c>
      <c r="B71" s="17"/>
      <c r="C71" s="17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4"/>
    </row>
    <row r="72" spans="1:40" x14ac:dyDescent="0.3">
      <c r="A72" s="10">
        <v>2013</v>
      </c>
      <c r="B72" s="13">
        <v>21</v>
      </c>
      <c r="C72" s="12" t="s">
        <v>5</v>
      </c>
      <c r="D72" s="11" t="s">
        <v>4</v>
      </c>
      <c r="E72" s="10" t="s">
        <v>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40" x14ac:dyDescent="0.3">
      <c r="A73" s="18" t="s">
        <v>306</v>
      </c>
      <c r="B73" s="17"/>
      <c r="C73" s="17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4"/>
    </row>
    <row r="74" spans="1:40" x14ac:dyDescent="0.3">
      <c r="A74" s="10">
        <v>2011</v>
      </c>
      <c r="B74" s="13">
        <v>8</v>
      </c>
      <c r="C74" s="20" t="s">
        <v>5</v>
      </c>
      <c r="D74" s="19" t="s">
        <v>240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40" x14ac:dyDescent="0.3">
      <c r="A75" s="18" t="s">
        <v>307</v>
      </c>
      <c r="B75" s="17"/>
      <c r="C75" s="17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4"/>
    </row>
    <row r="76" spans="1:40" x14ac:dyDescent="0.3">
      <c r="A76" s="10">
        <v>2011</v>
      </c>
      <c r="B76" s="13">
        <v>8</v>
      </c>
      <c r="C76" s="12" t="s">
        <v>5</v>
      </c>
      <c r="D76" s="33" t="s">
        <v>240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40" x14ac:dyDescent="0.3">
      <c r="A77" s="1" t="s">
        <v>3</v>
      </c>
    </row>
    <row r="78" spans="1:40" x14ac:dyDescent="0.3">
      <c r="A78" s="1" t="s">
        <v>2</v>
      </c>
      <c r="B78" s="9"/>
      <c r="C78" s="9"/>
      <c r="D78" s="8"/>
      <c r="E78" s="8"/>
      <c r="G78" s="2"/>
      <c r="J78" s="3"/>
      <c r="K78" s="5"/>
      <c r="L78" s="3"/>
      <c r="M78" s="3"/>
      <c r="O78" s="7"/>
      <c r="P78" s="7"/>
      <c r="Q78" s="7"/>
      <c r="R78" s="7"/>
      <c r="S78" s="7"/>
      <c r="U78" s="3"/>
      <c r="V78" s="3"/>
      <c r="W78" s="3"/>
      <c r="X78" s="3"/>
      <c r="Y78" s="3"/>
      <c r="AA78" s="6"/>
      <c r="AB78" s="6"/>
      <c r="AC78" s="6"/>
      <c r="AD78" s="6"/>
      <c r="AE78" s="6"/>
      <c r="AG78" s="3"/>
      <c r="AH78" s="3"/>
      <c r="AI78" s="5"/>
      <c r="AJ78" s="4"/>
      <c r="AK78" s="3"/>
      <c r="AL78" s="3"/>
      <c r="AM78" s="3"/>
      <c r="AN78" s="3"/>
    </row>
    <row r="79" spans="1:40" x14ac:dyDescent="0.3">
      <c r="A79" s="1" t="s">
        <v>1</v>
      </c>
      <c r="B79" s="9"/>
      <c r="C79" s="9"/>
      <c r="D79" s="8"/>
      <c r="E79" s="8"/>
      <c r="G79" s="2"/>
      <c r="J79" s="3"/>
      <c r="K79" s="5"/>
      <c r="L79" s="3"/>
      <c r="M79" s="3"/>
      <c r="O79" s="7"/>
      <c r="P79" s="3"/>
      <c r="Q79" s="3"/>
      <c r="R79" s="7"/>
      <c r="S79" s="7"/>
      <c r="U79" s="3"/>
      <c r="V79" s="3"/>
      <c r="W79" s="3"/>
      <c r="X79" s="3"/>
      <c r="Y79" s="3"/>
      <c r="AA79" s="6"/>
      <c r="AB79" s="3"/>
      <c r="AC79" s="3"/>
      <c r="AD79" s="6"/>
      <c r="AE79" s="6"/>
      <c r="AG79" s="3"/>
      <c r="AH79" s="3"/>
      <c r="AI79" s="5"/>
      <c r="AJ79" s="4"/>
      <c r="AK79" s="3"/>
      <c r="AL79" s="3"/>
      <c r="AM79" s="3"/>
      <c r="AN79" s="3"/>
    </row>
    <row r="80" spans="1:40" x14ac:dyDescent="0.3">
      <c r="A80" s="1" t="s">
        <v>0</v>
      </c>
      <c r="B80" s="9"/>
      <c r="C80" s="9"/>
      <c r="D80" s="8"/>
      <c r="E80" s="8"/>
      <c r="G80" s="2"/>
      <c r="J80" s="3"/>
      <c r="K80" s="5"/>
      <c r="L80" s="3"/>
      <c r="M80" s="3"/>
      <c r="O80" s="7"/>
      <c r="P80" s="7"/>
      <c r="Q80" s="7"/>
      <c r="R80" s="7"/>
      <c r="S80" s="7"/>
      <c r="U80" s="3"/>
      <c r="V80" s="3"/>
      <c r="W80" s="3"/>
      <c r="X80" s="3"/>
      <c r="Y80" s="3"/>
      <c r="AA80" s="6"/>
      <c r="AB80" s="6"/>
      <c r="AC80" s="6"/>
      <c r="AD80" s="6"/>
      <c r="AE80" s="6"/>
      <c r="AG80" s="3"/>
      <c r="AH80" s="3"/>
      <c r="AI80" s="5"/>
      <c r="AJ80" s="4"/>
      <c r="AK80" s="3"/>
      <c r="AL80" s="3"/>
      <c r="AM80" s="3"/>
      <c r="AN80" s="3"/>
    </row>
    <row r="83" spans="5:5" x14ac:dyDescent="0.3">
      <c r="E83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22F7-0182-4FBB-AC08-A45FDDD9090D}">
  <dimension ref="A1:AP80"/>
  <sheetViews>
    <sheetView zoomScaleNormal="100" workbookViewId="0">
      <pane ySplit="3" topLeftCell="A22" activePane="bottomLeft" state="frozen"/>
      <selection pane="bottomLeft" activeCell="A38" sqref="A38"/>
    </sheetView>
  </sheetViews>
  <sheetFormatPr defaultColWidth="9" defaultRowHeight="13.8" x14ac:dyDescent="0.3"/>
  <cols>
    <col min="1" max="1" width="54.109375" style="1" customWidth="1"/>
    <col min="2" max="2" width="7.44140625" style="9" customWidth="1"/>
    <col min="3" max="3" width="8.109375" style="9" customWidth="1"/>
    <col min="4" max="4" width="8.33203125" style="8" customWidth="1"/>
    <col min="5" max="5" width="10" style="8" customWidth="1"/>
    <col min="6" max="6" width="5.5546875" style="1" customWidth="1"/>
    <col min="7" max="7" width="9.5546875" style="2" customWidth="1"/>
    <col min="8" max="8" width="8.44140625" style="1" customWidth="1"/>
    <col min="9" max="9" width="8.109375" style="1" customWidth="1"/>
    <col min="10" max="10" width="5.6640625" style="3" customWidth="1"/>
    <col min="11" max="11" width="5.6640625" style="5" customWidth="1"/>
    <col min="12" max="13" width="5.6640625" style="3" customWidth="1"/>
    <col min="14" max="14" width="6" style="1" customWidth="1"/>
    <col min="15" max="15" width="7.33203125" style="7" customWidth="1"/>
    <col min="16" max="19" width="5.6640625" style="7" customWidth="1"/>
    <col min="20" max="20" width="5.6640625" style="1" customWidth="1"/>
    <col min="21" max="21" width="7.5546875" style="3" customWidth="1"/>
    <col min="22" max="25" width="5.6640625" style="3" customWidth="1"/>
    <col min="26" max="26" width="4.6640625" style="1" customWidth="1"/>
    <col min="27" max="27" width="7.6640625" style="6" customWidth="1"/>
    <col min="28" max="28" width="4.88671875" style="6" customWidth="1"/>
    <col min="29" max="29" width="7.109375" style="6" customWidth="1"/>
    <col min="30" max="30" width="6" style="6" customWidth="1"/>
    <col min="31" max="31" width="5.5546875" style="6" customWidth="1"/>
    <col min="32" max="32" width="5.5546875" style="1" customWidth="1"/>
    <col min="33" max="33" width="7.6640625" style="3" customWidth="1"/>
    <col min="34" max="34" width="5.6640625" style="3" customWidth="1"/>
    <col min="35" max="35" width="7.44140625" style="5" customWidth="1"/>
    <col min="36" max="36" width="8" style="4" customWidth="1"/>
    <col min="37" max="40" width="5.6640625" style="3" customWidth="1"/>
    <col min="41" max="41" width="4.6640625" style="1" customWidth="1"/>
    <col min="42" max="42" width="7.5546875" style="1" customWidth="1"/>
    <col min="43" max="16384" width="9" style="1"/>
  </cols>
  <sheetData>
    <row r="1" spans="1:42" ht="16.2" thickBot="1" x14ac:dyDescent="0.35">
      <c r="A1" s="316" t="s">
        <v>331</v>
      </c>
      <c r="B1" s="315"/>
      <c r="C1" s="315"/>
      <c r="D1" s="314"/>
      <c r="E1" s="314"/>
      <c r="J1" s="313"/>
    </row>
    <row r="2" spans="1:42" x14ac:dyDescent="0.3">
      <c r="A2" s="312"/>
      <c r="B2" s="311" t="s">
        <v>290</v>
      </c>
      <c r="C2" s="173"/>
      <c r="D2" s="172"/>
      <c r="E2" s="172"/>
      <c r="F2" s="208"/>
      <c r="G2" s="216"/>
      <c r="H2" s="211"/>
      <c r="I2" s="211"/>
      <c r="J2" s="302" t="s">
        <v>289</v>
      </c>
      <c r="K2" s="310"/>
      <c r="L2" s="301"/>
      <c r="M2" s="301"/>
      <c r="N2" s="301"/>
      <c r="O2" s="305"/>
      <c r="P2" s="309" t="s">
        <v>288</v>
      </c>
      <c r="Q2" s="308"/>
      <c r="R2" s="308"/>
      <c r="S2" s="308"/>
      <c r="T2" s="308"/>
      <c r="U2" s="305"/>
      <c r="V2" s="302" t="s">
        <v>287</v>
      </c>
      <c r="W2" s="301"/>
      <c r="X2" s="301"/>
      <c r="Y2" s="301"/>
      <c r="Z2" s="301"/>
      <c r="AA2" s="305"/>
      <c r="AB2" s="307" t="s">
        <v>286</v>
      </c>
      <c r="AC2" s="306"/>
      <c r="AD2" s="306"/>
      <c r="AE2" s="306"/>
      <c r="AF2" s="306"/>
      <c r="AG2" s="305"/>
      <c r="AH2" s="305"/>
      <c r="AI2" s="304"/>
      <c r="AJ2" s="303"/>
      <c r="AK2" s="302" t="s">
        <v>285</v>
      </c>
      <c r="AL2" s="301"/>
      <c r="AM2" s="300"/>
      <c r="AN2" s="300"/>
      <c r="AO2" s="300"/>
      <c r="AP2" s="299"/>
    </row>
    <row r="3" spans="1:42" ht="79.5" customHeight="1" thickBot="1" x14ac:dyDescent="0.35">
      <c r="A3" s="200" t="s">
        <v>284</v>
      </c>
      <c r="B3" s="298" t="s">
        <v>283</v>
      </c>
      <c r="C3" s="298" t="s">
        <v>282</v>
      </c>
      <c r="D3" s="297" t="s">
        <v>281</v>
      </c>
      <c r="E3" s="297" t="s">
        <v>280</v>
      </c>
      <c r="F3" s="288" t="s">
        <v>279</v>
      </c>
      <c r="G3" s="296" t="s">
        <v>278</v>
      </c>
      <c r="H3" s="295" t="s">
        <v>236</v>
      </c>
      <c r="I3" s="295" t="s">
        <v>235</v>
      </c>
      <c r="J3" s="284" t="s">
        <v>274</v>
      </c>
      <c r="K3" s="294" t="s">
        <v>273</v>
      </c>
      <c r="L3" s="283" t="s">
        <v>272</v>
      </c>
      <c r="M3" s="283" t="s">
        <v>271</v>
      </c>
      <c r="N3" s="283" t="s">
        <v>270</v>
      </c>
      <c r="O3" s="291" t="s">
        <v>269</v>
      </c>
      <c r="P3" s="293" t="s">
        <v>274</v>
      </c>
      <c r="Q3" s="292" t="s">
        <v>273</v>
      </c>
      <c r="R3" s="292" t="s">
        <v>272</v>
      </c>
      <c r="S3" s="292" t="s">
        <v>271</v>
      </c>
      <c r="T3" s="292" t="s">
        <v>270</v>
      </c>
      <c r="U3" s="291" t="s">
        <v>269</v>
      </c>
      <c r="V3" s="284" t="s">
        <v>274</v>
      </c>
      <c r="W3" s="283" t="s">
        <v>273</v>
      </c>
      <c r="X3" s="283" t="s">
        <v>272</v>
      </c>
      <c r="Y3" s="283" t="s">
        <v>271</v>
      </c>
      <c r="Z3" s="283" t="s">
        <v>270</v>
      </c>
      <c r="AA3" s="291" t="s">
        <v>269</v>
      </c>
      <c r="AB3" s="290" t="s">
        <v>274</v>
      </c>
      <c r="AC3" s="289" t="s">
        <v>273</v>
      </c>
      <c r="AD3" s="289" t="s">
        <v>272</v>
      </c>
      <c r="AE3" s="289" t="s">
        <v>271</v>
      </c>
      <c r="AF3" s="289" t="s">
        <v>270</v>
      </c>
      <c r="AG3" s="288" t="s">
        <v>269</v>
      </c>
      <c r="AH3" s="287" t="s">
        <v>277</v>
      </c>
      <c r="AI3" s="286" t="s">
        <v>276</v>
      </c>
      <c r="AJ3" s="285" t="s">
        <v>275</v>
      </c>
      <c r="AK3" s="284" t="s">
        <v>274</v>
      </c>
      <c r="AL3" s="283" t="s">
        <v>273</v>
      </c>
      <c r="AM3" s="283" t="s">
        <v>272</v>
      </c>
      <c r="AN3" s="283" t="s">
        <v>271</v>
      </c>
      <c r="AO3" s="283" t="s">
        <v>270</v>
      </c>
      <c r="AP3" s="282" t="s">
        <v>269</v>
      </c>
    </row>
    <row r="4" spans="1:42" x14ac:dyDescent="0.3">
      <c r="A4" s="175" t="s">
        <v>268</v>
      </c>
      <c r="B4" s="173">
        <v>681880.45</v>
      </c>
      <c r="C4" s="173">
        <v>4906326.63</v>
      </c>
      <c r="D4" s="172">
        <v>44.287444999999998</v>
      </c>
      <c r="E4" s="172">
        <v>-114.72041299999999</v>
      </c>
      <c r="F4" s="208">
        <v>2006</v>
      </c>
      <c r="G4" s="216" t="s">
        <v>232</v>
      </c>
      <c r="H4" s="216">
        <v>116</v>
      </c>
      <c r="I4" s="211" t="s">
        <v>91</v>
      </c>
      <c r="J4" s="204">
        <v>-0.02</v>
      </c>
      <c r="K4" s="212" t="s">
        <v>267</v>
      </c>
      <c r="L4" s="203">
        <v>8.7507832154088678</v>
      </c>
      <c r="M4" s="203">
        <v>8.9</v>
      </c>
      <c r="N4" s="203">
        <v>4.2382896190694632</v>
      </c>
      <c r="O4" s="211">
        <v>10176</v>
      </c>
      <c r="P4" s="215">
        <v>5.0999999999999997E-2</v>
      </c>
      <c r="Q4" s="213">
        <v>0.14599999999999999</v>
      </c>
      <c r="R4" s="213">
        <v>0.10039897798741614</v>
      </c>
      <c r="S4" s="213">
        <v>0.10199999999999999</v>
      </c>
      <c r="T4" s="213">
        <v>1.0282907978766277E-2</v>
      </c>
      <c r="U4" s="211">
        <v>10176</v>
      </c>
      <c r="V4" s="204">
        <v>7.58</v>
      </c>
      <c r="W4" s="203">
        <v>8.65</v>
      </c>
      <c r="X4" s="203">
        <v>7.976934944968769</v>
      </c>
      <c r="Y4" s="203">
        <v>7.91</v>
      </c>
      <c r="Z4" s="203">
        <v>0.21662841993391577</v>
      </c>
      <c r="AA4" s="211">
        <v>10176</v>
      </c>
      <c r="AB4" s="210">
        <v>0</v>
      </c>
      <c r="AC4" s="209">
        <v>856</v>
      </c>
      <c r="AD4" s="209">
        <v>2.4900000000000002</v>
      </c>
      <c r="AE4" s="209">
        <v>0.6</v>
      </c>
      <c r="AF4" s="209">
        <v>26.49</v>
      </c>
      <c r="AG4" s="208">
        <v>10130</v>
      </c>
      <c r="AH4" s="207">
        <v>136.78333333333333</v>
      </c>
      <c r="AI4" s="206">
        <v>64</v>
      </c>
      <c r="AJ4" s="205">
        <v>0</v>
      </c>
      <c r="AK4" s="204">
        <v>7.72</v>
      </c>
      <c r="AL4" s="203">
        <v>12.43</v>
      </c>
      <c r="AM4" s="203">
        <v>10.0387003947642</v>
      </c>
      <c r="AN4" s="203">
        <v>10.1</v>
      </c>
      <c r="AO4" s="203">
        <v>1.1048108937054115</v>
      </c>
      <c r="AP4" s="202">
        <v>9626</v>
      </c>
    </row>
    <row r="5" spans="1:42" x14ac:dyDescent="0.3">
      <c r="A5" s="142"/>
      <c r="B5" s="141"/>
      <c r="C5" s="141"/>
      <c r="D5" s="140"/>
      <c r="E5" s="140"/>
      <c r="F5" s="34">
        <v>2007</v>
      </c>
      <c r="G5" s="139" t="s">
        <v>229</v>
      </c>
      <c r="H5" s="139">
        <v>130</v>
      </c>
      <c r="I5" s="136" t="s">
        <v>5</v>
      </c>
      <c r="J5" s="126">
        <v>0</v>
      </c>
      <c r="K5" s="134">
        <v>20.420000000000002</v>
      </c>
      <c r="L5" s="125">
        <v>9.7203496503496343</v>
      </c>
      <c r="M5" s="125">
        <v>9.86</v>
      </c>
      <c r="N5" s="125">
        <v>4.866436824477967</v>
      </c>
      <c r="O5" s="281">
        <v>5863</v>
      </c>
      <c r="P5" s="138">
        <v>6.8000000000000005E-2</v>
      </c>
      <c r="Q5" s="137">
        <v>0.14499999999999999</v>
      </c>
      <c r="R5" s="137">
        <v>9.89696401159815E-2</v>
      </c>
      <c r="S5" s="137">
        <v>0.10199999999999999</v>
      </c>
      <c r="T5" s="137">
        <v>9.5056466181374678E-3</v>
      </c>
      <c r="U5" s="281">
        <v>5863</v>
      </c>
      <c r="V5" s="126">
        <v>7.15</v>
      </c>
      <c r="W5" s="125">
        <v>8.48</v>
      </c>
      <c r="X5" s="125">
        <v>7.8105202114959171</v>
      </c>
      <c r="Y5" s="125">
        <v>7.77</v>
      </c>
      <c r="Z5" s="125">
        <v>0.23006107556348629</v>
      </c>
      <c r="AA5" s="281">
        <v>5863</v>
      </c>
      <c r="AB5" s="158">
        <v>0</v>
      </c>
      <c r="AC5" s="130">
        <v>952.1</v>
      </c>
      <c r="AD5" s="130">
        <v>7.99</v>
      </c>
      <c r="AE5" s="130">
        <v>0.6</v>
      </c>
      <c r="AF5" s="130">
        <v>62.61</v>
      </c>
      <c r="AG5" s="280">
        <v>5529</v>
      </c>
      <c r="AH5" s="129">
        <v>365.69375000000002</v>
      </c>
      <c r="AI5" s="279">
        <v>103</v>
      </c>
      <c r="AJ5" s="127">
        <v>0</v>
      </c>
      <c r="AK5" s="126">
        <v>7.1</v>
      </c>
      <c r="AL5" s="125">
        <v>12.25</v>
      </c>
      <c r="AM5" s="125">
        <v>9.375911894273095</v>
      </c>
      <c r="AN5" s="125">
        <v>9.2200000000000006</v>
      </c>
      <c r="AO5" s="125">
        <v>1.2574137393636495</v>
      </c>
      <c r="AP5" s="278">
        <v>5675</v>
      </c>
    </row>
    <row r="6" spans="1:42" x14ac:dyDescent="0.3">
      <c r="A6" s="142"/>
      <c r="B6" s="141"/>
      <c r="C6" s="141"/>
      <c r="D6" s="140"/>
      <c r="E6" s="140"/>
      <c r="F6" s="34">
        <v>2008</v>
      </c>
      <c r="G6" s="139" t="s">
        <v>227</v>
      </c>
      <c r="H6" s="139">
        <v>91</v>
      </c>
      <c r="I6" s="136" t="s">
        <v>5</v>
      </c>
      <c r="J6" s="126">
        <v>0.12</v>
      </c>
      <c r="K6" s="134" t="s">
        <v>266</v>
      </c>
      <c r="L6" s="125">
        <v>8.6036024390243515</v>
      </c>
      <c r="M6" s="125">
        <v>8.36</v>
      </c>
      <c r="N6" s="125">
        <v>3.9543688258588463</v>
      </c>
      <c r="O6" s="136">
        <v>4100</v>
      </c>
      <c r="P6" s="138">
        <v>1E-3</v>
      </c>
      <c r="Q6" s="137">
        <v>0.121</v>
      </c>
      <c r="R6" s="137">
        <v>6.0279268292683402E-2</v>
      </c>
      <c r="S6" s="137">
        <v>0.06</v>
      </c>
      <c r="T6" s="137">
        <v>2.9573240270286304E-2</v>
      </c>
      <c r="U6" s="136">
        <v>4100</v>
      </c>
      <c r="V6" s="126">
        <v>6.49</v>
      </c>
      <c r="W6" s="125">
        <v>8.0399999999999991</v>
      </c>
      <c r="X6" s="125">
        <v>7.3501048780487652</v>
      </c>
      <c r="Y6" s="125">
        <v>7.38</v>
      </c>
      <c r="Z6" s="125">
        <v>0.28858322347854787</v>
      </c>
      <c r="AA6" s="136">
        <v>4100</v>
      </c>
      <c r="AB6" s="158">
        <v>0</v>
      </c>
      <c r="AC6" s="130">
        <v>961.6</v>
      </c>
      <c r="AD6" s="130">
        <v>87.56</v>
      </c>
      <c r="AE6" s="130">
        <v>7.3</v>
      </c>
      <c r="AF6" s="130">
        <v>202.44</v>
      </c>
      <c r="AG6" s="34">
        <v>3595</v>
      </c>
      <c r="AH6" s="129">
        <v>688.78541666666672</v>
      </c>
      <c r="AI6" s="128">
        <v>802</v>
      </c>
      <c r="AJ6" s="127">
        <v>1</v>
      </c>
      <c r="AK6" s="126">
        <v>7.62</v>
      </c>
      <c r="AL6" s="125">
        <v>11.89</v>
      </c>
      <c r="AM6" s="125">
        <v>9.9158981299212723</v>
      </c>
      <c r="AN6" s="125">
        <v>10.029999999999999</v>
      </c>
      <c r="AO6" s="125">
        <v>0.86320706614428699</v>
      </c>
      <c r="AP6" s="124">
        <v>4064</v>
      </c>
    </row>
    <row r="7" spans="1:42" x14ac:dyDescent="0.3">
      <c r="A7" s="142"/>
      <c r="B7" s="141"/>
      <c r="C7" s="141"/>
      <c r="D7" s="140"/>
      <c r="E7" s="140"/>
      <c r="F7" s="34">
        <v>2009</v>
      </c>
      <c r="G7" s="139" t="s">
        <v>224</v>
      </c>
      <c r="H7" s="139">
        <v>185</v>
      </c>
      <c r="I7" s="136" t="s">
        <v>5</v>
      </c>
      <c r="J7" s="126">
        <v>-0.04</v>
      </c>
      <c r="K7" s="134">
        <v>17.82</v>
      </c>
      <c r="L7" s="125">
        <v>8.0312073945695044</v>
      </c>
      <c r="M7" s="125">
        <v>7.98</v>
      </c>
      <c r="N7" s="125">
        <v>4.288933444394706</v>
      </c>
      <c r="O7" s="136">
        <v>8655</v>
      </c>
      <c r="P7" s="138">
        <v>0</v>
      </c>
      <c r="Q7" s="137">
        <v>0.124</v>
      </c>
      <c r="R7" s="137">
        <v>8.3389485846331254E-2</v>
      </c>
      <c r="S7" s="137">
        <v>9.4E-2</v>
      </c>
      <c r="T7" s="137">
        <v>2.4840736156103372E-2</v>
      </c>
      <c r="U7" s="136">
        <v>8655</v>
      </c>
      <c r="V7" s="126">
        <v>6.97</v>
      </c>
      <c r="W7" s="125">
        <v>8.64</v>
      </c>
      <c r="X7" s="125">
        <v>7.8752824956672045</v>
      </c>
      <c r="Y7" s="125">
        <v>7.87</v>
      </c>
      <c r="Z7" s="125">
        <v>0.19451393150574381</v>
      </c>
      <c r="AA7" s="136">
        <v>8655</v>
      </c>
      <c r="AB7" s="158">
        <v>0</v>
      </c>
      <c r="AC7" s="130">
        <v>1168</v>
      </c>
      <c r="AD7" s="130">
        <v>45.37</v>
      </c>
      <c r="AE7" s="130">
        <v>0</v>
      </c>
      <c r="AF7" s="130">
        <v>172.62</v>
      </c>
      <c r="AG7" s="34">
        <v>8655</v>
      </c>
      <c r="AH7" s="129">
        <v>560.69166666666661</v>
      </c>
      <c r="AI7" s="128">
        <v>875</v>
      </c>
      <c r="AJ7" s="127">
        <v>1</v>
      </c>
      <c r="AK7" s="126">
        <v>7.09</v>
      </c>
      <c r="AL7" s="125">
        <v>12.18</v>
      </c>
      <c r="AM7" s="125">
        <v>9.127891521196938</v>
      </c>
      <c r="AN7" s="125">
        <v>9.02</v>
      </c>
      <c r="AO7" s="125">
        <v>1.0553868756261815</v>
      </c>
      <c r="AP7" s="124">
        <v>8020</v>
      </c>
    </row>
    <row r="8" spans="1:42" x14ac:dyDescent="0.3">
      <c r="A8" s="142"/>
      <c r="B8" s="141"/>
      <c r="C8" s="141"/>
      <c r="D8" s="140"/>
      <c r="E8" s="140"/>
      <c r="F8" s="34">
        <v>2010</v>
      </c>
      <c r="G8" s="139" t="s">
        <v>188</v>
      </c>
      <c r="H8" s="139">
        <v>216</v>
      </c>
      <c r="I8" s="136" t="s">
        <v>5</v>
      </c>
      <c r="J8" s="126">
        <v>-0.08</v>
      </c>
      <c r="K8" s="134">
        <v>17.45</v>
      </c>
      <c r="L8" s="125">
        <v>7.0856944168487912</v>
      </c>
      <c r="M8" s="125">
        <v>6.93</v>
      </c>
      <c r="N8" s="125">
        <v>4.1054649606436335</v>
      </c>
      <c r="O8" s="136">
        <v>10066</v>
      </c>
      <c r="P8" s="138">
        <v>1E-3</v>
      </c>
      <c r="Q8" s="137">
        <v>0.107</v>
      </c>
      <c r="R8" s="137">
        <v>8.7033876415659572E-2</v>
      </c>
      <c r="S8" s="137">
        <v>9.2999999999999999E-2</v>
      </c>
      <c r="T8" s="137">
        <v>1.5005961551330126E-2</v>
      </c>
      <c r="U8" s="136">
        <v>10066</v>
      </c>
      <c r="V8" s="126">
        <v>7.31</v>
      </c>
      <c r="W8" s="125">
        <v>8.9499999999999993</v>
      </c>
      <c r="X8" s="125">
        <v>7.86940294059203</v>
      </c>
      <c r="Y8" s="125">
        <v>7.82</v>
      </c>
      <c r="Z8" s="125">
        <v>0.23562937708109258</v>
      </c>
      <c r="AA8" s="136">
        <v>10066</v>
      </c>
      <c r="AB8" s="158">
        <v>0</v>
      </c>
      <c r="AC8" s="130">
        <v>1180.9000000000001</v>
      </c>
      <c r="AD8" s="130">
        <v>10.498986687860128</v>
      </c>
      <c r="AE8" s="130">
        <v>0</v>
      </c>
      <c r="AF8" s="130">
        <v>83.185788837081517</v>
      </c>
      <c r="AG8" s="34">
        <v>10066</v>
      </c>
      <c r="AH8" s="129">
        <v>562.53541666666672</v>
      </c>
      <c r="AI8" s="128">
        <v>245</v>
      </c>
      <c r="AJ8" s="127">
        <v>0</v>
      </c>
      <c r="AK8" s="126">
        <v>7.84</v>
      </c>
      <c r="AL8" s="125">
        <v>11.89</v>
      </c>
      <c r="AM8" s="125">
        <v>9.8374468507847901</v>
      </c>
      <c r="AN8" s="125">
        <v>9.84</v>
      </c>
      <c r="AO8" s="125">
        <v>0.89602054391050723</v>
      </c>
      <c r="AP8" s="124">
        <v>10066</v>
      </c>
    </row>
    <row r="9" spans="1:42" x14ac:dyDescent="0.3">
      <c r="A9" s="142"/>
      <c r="B9" s="141"/>
      <c r="C9" s="141"/>
      <c r="D9" s="140"/>
      <c r="E9" s="140"/>
      <c r="F9" s="34">
        <v>2011</v>
      </c>
      <c r="G9" s="139" t="s">
        <v>181</v>
      </c>
      <c r="H9" s="139">
        <v>226</v>
      </c>
      <c r="I9" s="136" t="s">
        <v>5</v>
      </c>
      <c r="J9" s="126">
        <v>-0.01</v>
      </c>
      <c r="K9" s="134">
        <v>17.350000000000001</v>
      </c>
      <c r="L9" s="125">
        <v>6.7063041817834694</v>
      </c>
      <c r="M9" s="125">
        <v>6.46</v>
      </c>
      <c r="N9" s="125">
        <v>4.059654821841213</v>
      </c>
      <c r="O9" s="136">
        <v>10474</v>
      </c>
      <c r="P9" s="138">
        <v>1E-3</v>
      </c>
      <c r="Q9" s="137">
        <v>0.124</v>
      </c>
      <c r="R9" s="137">
        <v>8.1330532747763182E-2</v>
      </c>
      <c r="S9" s="137">
        <v>8.7999999999999995E-2</v>
      </c>
      <c r="T9" s="137">
        <v>2.0100439328215262E-2</v>
      </c>
      <c r="U9" s="136">
        <v>10474</v>
      </c>
      <c r="V9" s="126">
        <v>7.12</v>
      </c>
      <c r="W9" s="125">
        <v>8.31</v>
      </c>
      <c r="X9" s="125">
        <v>7.6425119343135268</v>
      </c>
      <c r="Y9" s="125">
        <v>7.59</v>
      </c>
      <c r="Z9" s="125">
        <v>0.20623514092750753</v>
      </c>
      <c r="AA9" s="136">
        <v>10474</v>
      </c>
      <c r="AB9" s="158">
        <v>0</v>
      </c>
      <c r="AC9" s="130">
        <v>1033.5999999999999</v>
      </c>
      <c r="AD9" s="130">
        <v>13.414235249188437</v>
      </c>
      <c r="AE9" s="130">
        <v>0</v>
      </c>
      <c r="AF9" s="130">
        <v>73.604962495182107</v>
      </c>
      <c r="AG9" s="34">
        <v>10474</v>
      </c>
      <c r="AH9" s="129">
        <v>379.65208333333334</v>
      </c>
      <c r="AI9" s="128">
        <v>358</v>
      </c>
      <c r="AJ9" s="127">
        <v>0</v>
      </c>
      <c r="AK9" s="126">
        <v>7.75</v>
      </c>
      <c r="AL9" s="125">
        <v>12.58</v>
      </c>
      <c r="AM9" s="125">
        <v>10.171592514798618</v>
      </c>
      <c r="AN9" s="125">
        <v>10.17</v>
      </c>
      <c r="AO9" s="125">
        <v>1.0007379992739951</v>
      </c>
      <c r="AP9" s="124">
        <v>10474</v>
      </c>
    </row>
    <row r="10" spans="1:42" s="61" customFormat="1" x14ac:dyDescent="0.3">
      <c r="A10" s="123"/>
      <c r="B10" s="90"/>
      <c r="C10" s="90"/>
      <c r="D10" s="89"/>
      <c r="E10" s="89"/>
      <c r="F10" s="128">
        <v>2012</v>
      </c>
      <c r="G10" s="220" t="s">
        <v>163</v>
      </c>
      <c r="H10" s="220">
        <v>196</v>
      </c>
      <c r="I10" s="133" t="s">
        <v>5</v>
      </c>
      <c r="J10" s="135">
        <v>-0.14000000000000001</v>
      </c>
      <c r="K10" s="134">
        <v>17.989999999999998</v>
      </c>
      <c r="L10" s="134">
        <v>7.9212278412180437</v>
      </c>
      <c r="M10" s="134">
        <v>7.79</v>
      </c>
      <c r="N10" s="134">
        <v>3.9505236893105558</v>
      </c>
      <c r="O10" s="133">
        <v>9195</v>
      </c>
      <c r="P10" s="219">
        <v>0</v>
      </c>
      <c r="Q10" s="201">
        <v>0.16900000000000001</v>
      </c>
      <c r="R10" s="201">
        <v>7.7413703099512246E-2</v>
      </c>
      <c r="S10" s="201">
        <v>8.5000000000000006E-2</v>
      </c>
      <c r="T10" s="201">
        <v>1.9557327125954295E-2</v>
      </c>
      <c r="U10" s="133">
        <v>9195</v>
      </c>
      <c r="V10" s="135">
        <v>7.41</v>
      </c>
      <c r="W10" s="134">
        <v>8.41</v>
      </c>
      <c r="X10" s="134">
        <v>7.844455682436033</v>
      </c>
      <c r="Y10" s="134">
        <v>7.84</v>
      </c>
      <c r="Z10" s="134">
        <v>0.19437649594661843</v>
      </c>
      <c r="AA10" s="133">
        <v>9195</v>
      </c>
      <c r="AB10" s="132">
        <v>0.2</v>
      </c>
      <c r="AC10" s="131">
        <v>1039.5999999999999</v>
      </c>
      <c r="AD10" s="131">
        <v>30.247003806416476</v>
      </c>
      <c r="AE10" s="131">
        <v>1.2</v>
      </c>
      <c r="AF10" s="131">
        <v>131.3665115766631</v>
      </c>
      <c r="AG10" s="128">
        <v>9195</v>
      </c>
      <c r="AH10" s="218">
        <v>632.80624999999998</v>
      </c>
      <c r="AI10" s="128">
        <v>576</v>
      </c>
      <c r="AJ10" s="127">
        <v>1</v>
      </c>
      <c r="AK10" s="135">
        <v>7.65</v>
      </c>
      <c r="AL10" s="134">
        <v>11.8</v>
      </c>
      <c r="AM10" s="134">
        <v>9.5773844480695924</v>
      </c>
      <c r="AN10" s="134">
        <v>9.5299999999999994</v>
      </c>
      <c r="AO10" s="134">
        <v>0.9027685161152621</v>
      </c>
      <c r="AP10" s="217">
        <v>9195</v>
      </c>
    </row>
    <row r="11" spans="1:42" s="61" customFormat="1" x14ac:dyDescent="0.3">
      <c r="A11" s="123"/>
      <c r="B11" s="90"/>
      <c r="C11" s="90"/>
      <c r="D11" s="89"/>
      <c r="E11" s="89"/>
      <c r="F11" s="128">
        <v>2013</v>
      </c>
      <c r="G11" s="220" t="s">
        <v>152</v>
      </c>
      <c r="H11" s="220">
        <v>198</v>
      </c>
      <c r="I11" s="133" t="s">
        <v>5</v>
      </c>
      <c r="J11" s="135">
        <v>-0.2</v>
      </c>
      <c r="K11" s="134">
        <v>19.23</v>
      </c>
      <c r="L11" s="134">
        <v>8.8283911975215723</v>
      </c>
      <c r="M11" s="134">
        <v>8.84</v>
      </c>
      <c r="N11" s="134">
        <v>4.7533664225869616</v>
      </c>
      <c r="O11" s="133">
        <v>9361</v>
      </c>
      <c r="P11" s="219">
        <v>3.0000000000000001E-3</v>
      </c>
      <c r="Q11" s="201">
        <v>0.107</v>
      </c>
      <c r="R11" s="201">
        <v>7.6930562974042951E-2</v>
      </c>
      <c r="S11" s="201">
        <v>8.5999999999999993E-2</v>
      </c>
      <c r="T11" s="201">
        <v>2.1149162118766426E-2</v>
      </c>
      <c r="U11" s="133">
        <v>9361</v>
      </c>
      <c r="V11" s="135">
        <v>6.99</v>
      </c>
      <c r="W11" s="134">
        <v>8.51</v>
      </c>
      <c r="X11" s="134">
        <v>7.7576412776412154</v>
      </c>
      <c r="Y11" s="134">
        <v>7.73</v>
      </c>
      <c r="Z11" s="134">
        <v>0.230881051119529</v>
      </c>
      <c r="AA11" s="133">
        <v>9361</v>
      </c>
      <c r="AB11" s="132">
        <v>0.6</v>
      </c>
      <c r="AC11" s="131">
        <v>1107.8</v>
      </c>
      <c r="AD11" s="131">
        <v>16.93284905458794</v>
      </c>
      <c r="AE11" s="131">
        <v>2.1</v>
      </c>
      <c r="AF11" s="131">
        <v>86.682161749014952</v>
      </c>
      <c r="AG11" s="128">
        <v>9361</v>
      </c>
      <c r="AH11" s="218">
        <v>338.89375000000001</v>
      </c>
      <c r="AI11" s="128">
        <v>357</v>
      </c>
      <c r="AJ11" s="127">
        <v>1</v>
      </c>
      <c r="AK11" s="135">
        <v>7.4</v>
      </c>
      <c r="AL11" s="134">
        <v>12.11</v>
      </c>
      <c r="AM11" s="134">
        <v>9.4573090481786206</v>
      </c>
      <c r="AN11" s="134">
        <v>9.36</v>
      </c>
      <c r="AO11" s="134">
        <v>1.0711403538178399</v>
      </c>
      <c r="AP11" s="217">
        <v>9361</v>
      </c>
    </row>
    <row r="12" spans="1:42" s="61" customFormat="1" x14ac:dyDescent="0.3">
      <c r="A12" s="123"/>
      <c r="B12" s="90"/>
      <c r="C12" s="90"/>
      <c r="D12" s="89"/>
      <c r="E12" s="89"/>
      <c r="F12" s="128">
        <v>2014</v>
      </c>
      <c r="G12" s="220" t="s">
        <v>218</v>
      </c>
      <c r="H12" s="220">
        <v>176</v>
      </c>
      <c r="I12" s="133" t="s">
        <v>5</v>
      </c>
      <c r="J12" s="135">
        <v>0.4</v>
      </c>
      <c r="K12" s="134">
        <v>18.12</v>
      </c>
      <c r="L12" s="134">
        <v>9.1347081712062437</v>
      </c>
      <c r="M12" s="134">
        <v>9.11</v>
      </c>
      <c r="N12" s="134">
        <v>3.7744434988599851</v>
      </c>
      <c r="O12" s="133">
        <v>8224</v>
      </c>
      <c r="P12" s="219">
        <v>1.2E-2</v>
      </c>
      <c r="Q12" s="201">
        <v>0.108</v>
      </c>
      <c r="R12" s="201">
        <v>7.5067242217899205E-2</v>
      </c>
      <c r="S12" s="201">
        <v>8.7999999999999995E-2</v>
      </c>
      <c r="T12" s="201">
        <v>2.5186498371890166E-2</v>
      </c>
      <c r="U12" s="133">
        <v>8224</v>
      </c>
      <c r="V12" s="135">
        <v>7.14</v>
      </c>
      <c r="W12" s="134">
        <v>8.11</v>
      </c>
      <c r="X12" s="134">
        <v>7.6247239785991532</v>
      </c>
      <c r="Y12" s="134">
        <v>7.61</v>
      </c>
      <c r="Z12" s="134">
        <v>0.19448825369647693</v>
      </c>
      <c r="AA12" s="133">
        <v>8224</v>
      </c>
      <c r="AB12" s="132">
        <v>0</v>
      </c>
      <c r="AC12" s="131">
        <v>1081.0999999999999</v>
      </c>
      <c r="AD12" s="131">
        <v>30.827225194553176</v>
      </c>
      <c r="AE12" s="131">
        <v>1.4</v>
      </c>
      <c r="AF12" s="131">
        <v>123.30534170699217</v>
      </c>
      <c r="AG12" s="128">
        <v>8224</v>
      </c>
      <c r="AH12" s="218">
        <v>593.54615384615386</v>
      </c>
      <c r="AI12" s="128">
        <v>657</v>
      </c>
      <c r="AJ12" s="127">
        <v>0</v>
      </c>
      <c r="AK12" s="135">
        <v>7.5</v>
      </c>
      <c r="AL12" s="134">
        <v>11.16</v>
      </c>
      <c r="AM12" s="134">
        <v>9.2466488326848015</v>
      </c>
      <c r="AN12" s="134">
        <v>9.2200000000000006</v>
      </c>
      <c r="AO12" s="134">
        <v>0.81808075151248272</v>
      </c>
      <c r="AP12" s="217">
        <v>8224</v>
      </c>
    </row>
    <row r="13" spans="1:42" s="61" customFormat="1" x14ac:dyDescent="0.3">
      <c r="A13" s="123"/>
      <c r="B13" s="90"/>
      <c r="C13" s="90"/>
      <c r="D13" s="89"/>
      <c r="E13" s="89"/>
      <c r="F13" s="128">
        <v>2015</v>
      </c>
      <c r="G13" s="220" t="s">
        <v>216</v>
      </c>
      <c r="H13" s="220">
        <v>218</v>
      </c>
      <c r="I13" s="133" t="s">
        <v>5</v>
      </c>
      <c r="J13" s="135">
        <v>-0.06</v>
      </c>
      <c r="K13" s="134">
        <v>19.52</v>
      </c>
      <c r="L13" s="134">
        <v>9.0394153846153849</v>
      </c>
      <c r="M13" s="134">
        <v>8.8800000000000008</v>
      </c>
      <c r="N13" s="134">
        <v>4.2106122824115664</v>
      </c>
      <c r="O13" s="133">
        <v>10075</v>
      </c>
      <c r="P13" s="219">
        <v>5.3999999999999999E-2</v>
      </c>
      <c r="Q13" s="201">
        <v>0.186</v>
      </c>
      <c r="R13" s="201">
        <v>9.8180446650125347E-2</v>
      </c>
      <c r="S13" s="201">
        <v>9.0999999999999998E-2</v>
      </c>
      <c r="T13" s="201">
        <v>3.6994708972478453E-2</v>
      </c>
      <c r="U13" s="133">
        <v>10075</v>
      </c>
      <c r="V13" s="135">
        <v>7.36</v>
      </c>
      <c r="W13" s="134">
        <v>8.4499999999999993</v>
      </c>
      <c r="X13" s="134">
        <v>7.9283285359801852</v>
      </c>
      <c r="Y13" s="134">
        <v>7.87</v>
      </c>
      <c r="Z13" s="134">
        <v>0.18453501506053976</v>
      </c>
      <c r="AA13" s="133">
        <v>10075</v>
      </c>
      <c r="AB13" s="132">
        <v>0.6</v>
      </c>
      <c r="AC13" s="131">
        <v>1030.7</v>
      </c>
      <c r="AD13" s="131">
        <v>6.3680516898608541</v>
      </c>
      <c r="AE13" s="131">
        <v>3.1</v>
      </c>
      <c r="AF13" s="131">
        <v>31.120858231429015</v>
      </c>
      <c r="AG13" s="128">
        <v>10060</v>
      </c>
      <c r="AH13" s="218">
        <v>131.27777777777777</v>
      </c>
      <c r="AI13" s="128">
        <v>83</v>
      </c>
      <c r="AJ13" s="127">
        <v>0</v>
      </c>
      <c r="AK13" s="135">
        <v>7.35</v>
      </c>
      <c r="AL13" s="134">
        <v>12.2</v>
      </c>
      <c r="AM13" s="134">
        <v>9.3836357320098553</v>
      </c>
      <c r="AN13" s="134">
        <v>9.36</v>
      </c>
      <c r="AO13" s="134">
        <v>0.95826400072839213</v>
      </c>
      <c r="AP13" s="217">
        <v>10075</v>
      </c>
    </row>
    <row r="14" spans="1:42" s="61" customFormat="1" x14ac:dyDescent="0.3">
      <c r="A14" s="123"/>
      <c r="B14" s="90"/>
      <c r="C14" s="90"/>
      <c r="D14" s="89"/>
      <c r="E14" s="89"/>
      <c r="F14" s="128">
        <v>2016</v>
      </c>
      <c r="G14" s="220" t="s">
        <v>175</v>
      </c>
      <c r="H14" s="220">
        <v>216</v>
      </c>
      <c r="I14" s="133" t="s">
        <v>5</v>
      </c>
      <c r="J14" s="135">
        <v>0.35</v>
      </c>
      <c r="K14" s="134">
        <v>18.989999999999998</v>
      </c>
      <c r="L14" s="134">
        <v>8.3649452887538303</v>
      </c>
      <c r="M14" s="134">
        <v>7.93</v>
      </c>
      <c r="N14" s="134">
        <v>3.9328750427621131</v>
      </c>
      <c r="O14" s="133">
        <v>9870</v>
      </c>
      <c r="P14" s="219">
        <v>3.0000000000000001E-3</v>
      </c>
      <c r="Q14" s="201">
        <v>0.111</v>
      </c>
      <c r="R14" s="201">
        <v>8.2329888551165673E-2</v>
      </c>
      <c r="S14" s="201">
        <v>8.7999999999999995E-2</v>
      </c>
      <c r="T14" s="201">
        <v>1.7787147054895831E-2</v>
      </c>
      <c r="U14" s="133">
        <v>9870</v>
      </c>
      <c r="V14" s="135">
        <v>7.2</v>
      </c>
      <c r="W14" s="134">
        <v>8.35</v>
      </c>
      <c r="X14" s="134">
        <v>7.6904761904762271</v>
      </c>
      <c r="Y14" s="134">
        <v>7.65</v>
      </c>
      <c r="Z14" s="134">
        <v>0.22007376362320114</v>
      </c>
      <c r="AA14" s="133">
        <v>9870</v>
      </c>
      <c r="AB14" s="132">
        <v>0.6</v>
      </c>
      <c r="AC14" s="131">
        <v>1072.3</v>
      </c>
      <c r="AD14" s="131">
        <v>22.382107396150037</v>
      </c>
      <c r="AE14" s="131">
        <v>3.7</v>
      </c>
      <c r="AF14" s="131">
        <v>96.248601854880619</v>
      </c>
      <c r="AG14" s="128">
        <v>9870</v>
      </c>
      <c r="AH14" s="218">
        <v>642.73749999999995</v>
      </c>
      <c r="AI14" s="128">
        <v>541</v>
      </c>
      <c r="AJ14" s="127">
        <v>0</v>
      </c>
      <c r="AK14" s="135">
        <v>7.47</v>
      </c>
      <c r="AL14" s="134">
        <v>11.91</v>
      </c>
      <c r="AM14" s="134">
        <v>9.6079463019250113</v>
      </c>
      <c r="AN14" s="134">
        <v>9.6350000000000016</v>
      </c>
      <c r="AO14" s="134">
        <v>0.88531766140230528</v>
      </c>
      <c r="AP14" s="217">
        <v>9870</v>
      </c>
    </row>
    <row r="15" spans="1:42" s="61" customFormat="1" x14ac:dyDescent="0.3">
      <c r="A15" s="123"/>
      <c r="B15" s="90"/>
      <c r="C15" s="90"/>
      <c r="D15" s="89"/>
      <c r="E15" s="89"/>
      <c r="F15" s="128">
        <v>2017</v>
      </c>
      <c r="G15" s="220" t="s">
        <v>113</v>
      </c>
      <c r="H15" s="220">
        <v>190</v>
      </c>
      <c r="I15" s="133" t="s">
        <v>5</v>
      </c>
      <c r="J15" s="135">
        <v>7.0000000000000007E-2</v>
      </c>
      <c r="K15" s="134">
        <v>16.73</v>
      </c>
      <c r="L15" s="134">
        <v>7.9194159208666903</v>
      </c>
      <c r="M15" s="134">
        <v>7.56</v>
      </c>
      <c r="N15" s="134">
        <v>3.958132277953895</v>
      </c>
      <c r="O15" s="133">
        <v>8490</v>
      </c>
      <c r="P15" s="219">
        <v>7.0000000000000001E-3</v>
      </c>
      <c r="Q15" s="201">
        <v>0.10199999999999999</v>
      </c>
      <c r="R15" s="201">
        <v>8.2231475957521213E-2</v>
      </c>
      <c r="S15" s="201">
        <v>8.7999999999999995E-2</v>
      </c>
      <c r="T15" s="201">
        <v>1.5410016489009642E-2</v>
      </c>
      <c r="U15" s="133">
        <v>8381</v>
      </c>
      <c r="V15" s="135">
        <v>7.1</v>
      </c>
      <c r="W15" s="134">
        <v>8.65</v>
      </c>
      <c r="X15" s="134">
        <v>7.8233478568063921</v>
      </c>
      <c r="Y15" s="134">
        <v>7.8</v>
      </c>
      <c r="Z15" s="134">
        <v>0.16270882976168041</v>
      </c>
      <c r="AA15" s="133">
        <v>8490</v>
      </c>
      <c r="AB15" s="132">
        <v>0</v>
      </c>
      <c r="AC15" s="131">
        <v>1069.5</v>
      </c>
      <c r="AD15" s="131">
        <v>10.766603862458815</v>
      </c>
      <c r="AE15" s="131">
        <v>1.2</v>
      </c>
      <c r="AF15" s="131">
        <v>49.183578163379494</v>
      </c>
      <c r="AG15" s="128">
        <v>8490</v>
      </c>
      <c r="AH15" s="218">
        <v>418.75749999999988</v>
      </c>
      <c r="AI15" s="128">
        <v>365</v>
      </c>
      <c r="AJ15" s="127">
        <v>0</v>
      </c>
      <c r="AK15" s="135">
        <v>7.8</v>
      </c>
      <c r="AL15" s="134">
        <v>12.11</v>
      </c>
      <c r="AM15" s="134">
        <v>9.6485433349034277</v>
      </c>
      <c r="AN15" s="134">
        <v>9.6300000000000008</v>
      </c>
      <c r="AO15" s="134">
        <v>0.94021149435144025</v>
      </c>
      <c r="AP15" s="217">
        <v>8490</v>
      </c>
    </row>
    <row r="16" spans="1:42" s="61" customFormat="1" ht="14.4" thickBot="1" x14ac:dyDescent="0.35">
      <c r="A16" s="123"/>
      <c r="B16" s="90"/>
      <c r="C16" s="90"/>
      <c r="D16" s="89"/>
      <c r="E16" s="89"/>
      <c r="F16" s="115">
        <v>2018</v>
      </c>
      <c r="G16" s="122" t="s">
        <v>170</v>
      </c>
      <c r="H16" s="122">
        <v>218</v>
      </c>
      <c r="I16" s="119" t="s">
        <v>5</v>
      </c>
      <c r="J16" s="113">
        <v>-0.06</v>
      </c>
      <c r="K16" s="112">
        <v>18.3</v>
      </c>
      <c r="L16" s="112">
        <v>8.0513071764588151</v>
      </c>
      <c r="M16" s="112">
        <v>7.65</v>
      </c>
      <c r="N16" s="112">
        <v>4.1492618315278929</v>
      </c>
      <c r="O16" s="119">
        <v>9991</v>
      </c>
      <c r="P16" s="121">
        <v>1E-3</v>
      </c>
      <c r="Q16" s="120">
        <v>0.109</v>
      </c>
      <c r="R16" s="120">
        <v>7.9917425683115259E-2</v>
      </c>
      <c r="S16" s="120">
        <v>9.0999999999999998E-2</v>
      </c>
      <c r="T16" s="120">
        <v>2.2386362742868659E-2</v>
      </c>
      <c r="U16" s="119">
        <v>9991</v>
      </c>
      <c r="V16" s="113">
        <v>6.7</v>
      </c>
      <c r="W16" s="112">
        <v>8.42</v>
      </c>
      <c r="X16" s="112">
        <v>7.7331638474627189</v>
      </c>
      <c r="Y16" s="112">
        <v>7.77</v>
      </c>
      <c r="Z16" s="112">
        <v>0.25668630063776837</v>
      </c>
      <c r="AA16" s="119">
        <v>9991</v>
      </c>
      <c r="AB16" s="118">
        <v>0</v>
      </c>
      <c r="AC16" s="117">
        <v>1052.5999999999999</v>
      </c>
      <c r="AD16" s="117">
        <v>25.889200280253803</v>
      </c>
      <c r="AE16" s="117">
        <v>1.2</v>
      </c>
      <c r="AF16" s="117">
        <v>117.39661216159767</v>
      </c>
      <c r="AG16" s="115">
        <v>9991</v>
      </c>
      <c r="AH16" s="116">
        <v>612.63043478260852</v>
      </c>
      <c r="AI16" s="115">
        <v>587</v>
      </c>
      <c r="AJ16" s="114">
        <v>1</v>
      </c>
      <c r="AK16" s="113">
        <v>7.68</v>
      </c>
      <c r="AL16" s="112">
        <v>11.83</v>
      </c>
      <c r="AM16" s="112">
        <v>9.4931718546691606</v>
      </c>
      <c r="AN16" s="112">
        <v>9.48</v>
      </c>
      <c r="AO16" s="112">
        <v>0.89657705123505826</v>
      </c>
      <c r="AP16" s="111">
        <v>9991</v>
      </c>
    </row>
    <row r="17" spans="1:42" s="61" customFormat="1" ht="14.4" thickBot="1" x14ac:dyDescent="0.35">
      <c r="A17" s="110"/>
      <c r="B17" s="109"/>
      <c r="C17" s="109"/>
      <c r="D17" s="108"/>
      <c r="E17" s="108"/>
      <c r="F17" s="107" t="s">
        <v>259</v>
      </c>
      <c r="G17" s="106"/>
      <c r="H17" s="105">
        <f>SUM(H4:H16)</f>
        <v>2376</v>
      </c>
      <c r="I17" s="104"/>
      <c r="J17" s="94">
        <v>-0.2</v>
      </c>
      <c r="K17" s="93">
        <v>20.420000000000002</v>
      </c>
      <c r="L17" s="93">
        <v>8.2443549851580791</v>
      </c>
      <c r="M17" s="93">
        <v>8.07</v>
      </c>
      <c r="N17" s="93">
        <v>4.2496830085995363</v>
      </c>
      <c r="O17" s="101">
        <f>SUM(O4:O16)</f>
        <v>114540</v>
      </c>
      <c r="P17" s="103">
        <v>0</v>
      </c>
      <c r="Q17" s="102">
        <v>0.186</v>
      </c>
      <c r="R17" s="102">
        <v>8.422070068424499E-2</v>
      </c>
      <c r="S17" s="102">
        <v>0.09</v>
      </c>
      <c r="T17" s="102">
        <v>2.3676270952337371E-2</v>
      </c>
      <c r="U17" s="101">
        <f>SUM(U4:U16)</f>
        <v>114431</v>
      </c>
      <c r="V17" s="94">
        <v>6.49</v>
      </c>
      <c r="W17" s="93">
        <v>8.9499999999999993</v>
      </c>
      <c r="X17" s="93">
        <v>7.7828156975730289</v>
      </c>
      <c r="Y17" s="93">
        <v>7.79</v>
      </c>
      <c r="Z17" s="93">
        <v>0.25445259869477549</v>
      </c>
      <c r="AA17" s="101">
        <f>SUM(AA4:AA16)</f>
        <v>114540</v>
      </c>
      <c r="AB17" s="100">
        <v>0</v>
      </c>
      <c r="AC17" s="99">
        <v>1180.9000000000001</v>
      </c>
      <c r="AD17" s="99">
        <v>20.662938225977737</v>
      </c>
      <c r="AE17" s="99">
        <v>1.2</v>
      </c>
      <c r="AF17" s="99">
        <v>103.0148035750365</v>
      </c>
      <c r="AG17" s="101">
        <f>SUM(AG4:AG16)</f>
        <v>113640</v>
      </c>
      <c r="AH17" s="97">
        <f>MAX(AH4:AH16)</f>
        <v>688.78541666666672</v>
      </c>
      <c r="AI17" s="96">
        <f>SUM(AI4:AI16)</f>
        <v>5613</v>
      </c>
      <c r="AJ17" s="98">
        <f>SUM(AJ4:AJ16)</f>
        <v>5</v>
      </c>
      <c r="AK17" s="94">
        <v>7.09</v>
      </c>
      <c r="AL17" s="93">
        <v>12.58</v>
      </c>
      <c r="AM17" s="93">
        <v>9.6143046556646361</v>
      </c>
      <c r="AN17" s="93">
        <v>9.59</v>
      </c>
      <c r="AO17" s="93">
        <v>1.0196967230613354</v>
      </c>
      <c r="AP17" s="231">
        <f>SUM(AP4:AP16)</f>
        <v>113131</v>
      </c>
    </row>
    <row r="18" spans="1:42" x14ac:dyDescent="0.3">
      <c r="A18" s="175" t="s">
        <v>297</v>
      </c>
      <c r="B18" s="173">
        <v>681310</v>
      </c>
      <c r="C18" s="173">
        <v>4913107</v>
      </c>
      <c r="D18" s="172">
        <v>44.348582988107403</v>
      </c>
      <c r="E18" s="172">
        <v>-114.72520052547399</v>
      </c>
      <c r="F18" s="208">
        <v>2016</v>
      </c>
      <c r="G18" s="216" t="s">
        <v>265</v>
      </c>
      <c r="H18" s="216">
        <v>47</v>
      </c>
      <c r="I18" s="211" t="s">
        <v>5</v>
      </c>
      <c r="J18" s="204">
        <v>6.39</v>
      </c>
      <c r="K18" s="212">
        <v>17.989999999999998</v>
      </c>
      <c r="L18" s="203">
        <v>12.085324436263255</v>
      </c>
      <c r="M18" s="203">
        <v>11.97</v>
      </c>
      <c r="N18" s="203">
        <v>2.4924887989011806</v>
      </c>
      <c r="O18" s="211">
        <v>2173</v>
      </c>
      <c r="P18" s="215">
        <v>8.1000000000000003E-2</v>
      </c>
      <c r="Q18" s="213">
        <v>9.7000000000000003E-2</v>
      </c>
      <c r="R18" s="214">
        <v>9.1094799815922708E-2</v>
      </c>
      <c r="S18" s="213">
        <v>9.0999999999999998E-2</v>
      </c>
      <c r="T18" s="213">
        <v>3.9264925865448172E-3</v>
      </c>
      <c r="U18" s="211">
        <v>2173</v>
      </c>
      <c r="V18" s="204">
        <v>7.41</v>
      </c>
      <c r="W18" s="212">
        <v>7.9</v>
      </c>
      <c r="X18" s="203">
        <v>7.6056097560975751</v>
      </c>
      <c r="Y18" s="203">
        <v>7.57</v>
      </c>
      <c r="Z18" s="203">
        <v>0.11900933361954578</v>
      </c>
      <c r="AA18" s="211">
        <v>2173</v>
      </c>
      <c r="AB18" s="210">
        <v>0.8</v>
      </c>
      <c r="AC18" s="209">
        <v>427.1</v>
      </c>
      <c r="AD18" s="209">
        <v>5.4392084675563792</v>
      </c>
      <c r="AE18" s="209">
        <v>1.8</v>
      </c>
      <c r="AF18" s="209">
        <v>18.639449781023586</v>
      </c>
      <c r="AG18" s="208">
        <v>2173</v>
      </c>
      <c r="AH18" s="207">
        <v>63.318750000000016</v>
      </c>
      <c r="AI18" s="206">
        <v>41</v>
      </c>
      <c r="AJ18" s="205">
        <v>0</v>
      </c>
      <c r="AK18" s="204">
        <v>7.14</v>
      </c>
      <c r="AL18" s="203">
        <v>9.65</v>
      </c>
      <c r="AM18" s="203">
        <v>8.07141279337322</v>
      </c>
      <c r="AN18" s="203">
        <v>8.01</v>
      </c>
      <c r="AO18" s="203">
        <v>0.48929590236958298</v>
      </c>
      <c r="AP18" s="202">
        <v>2173</v>
      </c>
    </row>
    <row r="19" spans="1:42" x14ac:dyDescent="0.3">
      <c r="A19" s="200"/>
      <c r="B19" s="141"/>
      <c r="C19" s="141"/>
      <c r="D19" s="140"/>
      <c r="E19" s="140"/>
      <c r="F19" s="128">
        <v>2017</v>
      </c>
      <c r="G19" s="220" t="s">
        <v>209</v>
      </c>
      <c r="H19" s="220">
        <v>196</v>
      </c>
      <c r="I19" s="133" t="s">
        <v>5</v>
      </c>
      <c r="J19" s="277" t="s">
        <v>246</v>
      </c>
      <c r="K19" s="269" t="s">
        <v>246</v>
      </c>
      <c r="L19" s="269" t="s">
        <v>246</v>
      </c>
      <c r="M19" s="269" t="s">
        <v>246</v>
      </c>
      <c r="N19" s="269" t="s">
        <v>246</v>
      </c>
      <c r="O19" s="220" t="s">
        <v>246</v>
      </c>
      <c r="P19" s="276" t="s">
        <v>246</v>
      </c>
      <c r="Q19" s="275" t="s">
        <v>246</v>
      </c>
      <c r="R19" s="275" t="s">
        <v>246</v>
      </c>
      <c r="S19" s="275" t="s">
        <v>246</v>
      </c>
      <c r="T19" s="275" t="s">
        <v>246</v>
      </c>
      <c r="U19" s="220" t="s">
        <v>246</v>
      </c>
      <c r="V19" s="270" t="s">
        <v>246</v>
      </c>
      <c r="W19" s="269" t="s">
        <v>246</v>
      </c>
      <c r="X19" s="269" t="s">
        <v>246</v>
      </c>
      <c r="Y19" s="269" t="s">
        <v>246</v>
      </c>
      <c r="Z19" s="269" t="s">
        <v>246</v>
      </c>
      <c r="AA19" s="220" t="s">
        <v>246</v>
      </c>
      <c r="AB19" s="132">
        <v>0.5</v>
      </c>
      <c r="AC19" s="131">
        <v>657.6</v>
      </c>
      <c r="AD19" s="131">
        <v>12.217591460023968</v>
      </c>
      <c r="AE19" s="131">
        <v>2.1</v>
      </c>
      <c r="AF19" s="131">
        <v>31.317674723943846</v>
      </c>
      <c r="AG19" s="128">
        <v>8993</v>
      </c>
      <c r="AH19" s="218">
        <v>233.14375000000001</v>
      </c>
      <c r="AI19" s="128">
        <v>549</v>
      </c>
      <c r="AJ19" s="127">
        <v>1</v>
      </c>
      <c r="AK19" s="270" t="s">
        <v>246</v>
      </c>
      <c r="AL19" s="269" t="s">
        <v>246</v>
      </c>
      <c r="AM19" s="269" t="s">
        <v>246</v>
      </c>
      <c r="AN19" s="269" t="s">
        <v>246</v>
      </c>
      <c r="AO19" s="269" t="s">
        <v>246</v>
      </c>
      <c r="AP19" s="274" t="s">
        <v>246</v>
      </c>
    </row>
    <row r="20" spans="1:42" ht="14.4" thickBot="1" x14ac:dyDescent="0.35">
      <c r="A20" s="200"/>
      <c r="B20" s="141"/>
      <c r="C20" s="141"/>
      <c r="D20" s="140"/>
      <c r="E20" s="140"/>
      <c r="F20" s="115">
        <v>2018</v>
      </c>
      <c r="G20" s="122" t="s">
        <v>208</v>
      </c>
      <c r="H20" s="122">
        <v>183</v>
      </c>
      <c r="I20" s="119" t="s">
        <v>5</v>
      </c>
      <c r="J20" s="273" t="s">
        <v>246</v>
      </c>
      <c r="K20" s="267" t="s">
        <v>246</v>
      </c>
      <c r="L20" s="267" t="s">
        <v>246</v>
      </c>
      <c r="M20" s="267" t="s">
        <v>246</v>
      </c>
      <c r="N20" s="267" t="s">
        <v>246</v>
      </c>
      <c r="O20" s="122" t="s">
        <v>246</v>
      </c>
      <c r="P20" s="272" t="s">
        <v>246</v>
      </c>
      <c r="Q20" s="271" t="s">
        <v>246</v>
      </c>
      <c r="R20" s="271" t="s">
        <v>246</v>
      </c>
      <c r="S20" s="271" t="s">
        <v>246</v>
      </c>
      <c r="T20" s="271" t="s">
        <v>246</v>
      </c>
      <c r="U20" s="122" t="s">
        <v>246</v>
      </c>
      <c r="V20" s="270" t="s">
        <v>246</v>
      </c>
      <c r="W20" s="269" t="s">
        <v>246</v>
      </c>
      <c r="X20" s="269" t="s">
        <v>246</v>
      </c>
      <c r="Y20" s="269" t="s">
        <v>246</v>
      </c>
      <c r="Z20" s="269" t="s">
        <v>246</v>
      </c>
      <c r="AA20" s="220" t="s">
        <v>246</v>
      </c>
      <c r="AB20" s="118">
        <v>0.2</v>
      </c>
      <c r="AC20" s="117">
        <v>395.6</v>
      </c>
      <c r="AD20" s="117">
        <v>3.344948109268822</v>
      </c>
      <c r="AE20" s="117">
        <v>1.1000000000000001</v>
      </c>
      <c r="AF20" s="117">
        <v>10.027619954926337</v>
      </c>
      <c r="AG20" s="115">
        <v>8383</v>
      </c>
      <c r="AH20" s="116">
        <v>89.93</v>
      </c>
      <c r="AI20" s="115">
        <v>15</v>
      </c>
      <c r="AJ20" s="114">
        <v>0</v>
      </c>
      <c r="AK20" s="268" t="s">
        <v>246</v>
      </c>
      <c r="AL20" s="267" t="s">
        <v>246</v>
      </c>
      <c r="AM20" s="267" t="s">
        <v>246</v>
      </c>
      <c r="AN20" s="267" t="s">
        <v>246</v>
      </c>
      <c r="AO20" s="267" t="s">
        <v>246</v>
      </c>
      <c r="AP20" s="266" t="s">
        <v>246</v>
      </c>
    </row>
    <row r="21" spans="1:42" s="176" customFormat="1" ht="14.4" thickBot="1" x14ac:dyDescent="0.35">
      <c r="A21" s="265"/>
      <c r="B21" s="264"/>
      <c r="C21" s="264"/>
      <c r="D21" s="263"/>
      <c r="E21" s="263"/>
      <c r="F21" s="96" t="s">
        <v>253</v>
      </c>
      <c r="G21" s="105"/>
      <c r="H21" s="105">
        <f>SUM(H18:H20)</f>
        <v>426</v>
      </c>
      <c r="I21" s="104"/>
      <c r="J21" s="262" t="s">
        <v>246</v>
      </c>
      <c r="K21" s="259" t="s">
        <v>246</v>
      </c>
      <c r="L21" s="259" t="s">
        <v>246</v>
      </c>
      <c r="M21" s="259" t="s">
        <v>246</v>
      </c>
      <c r="N21" s="259" t="s">
        <v>246</v>
      </c>
      <c r="O21" s="73" t="s">
        <v>246</v>
      </c>
      <c r="P21" s="261" t="s">
        <v>246</v>
      </c>
      <c r="Q21" s="260" t="s">
        <v>246</v>
      </c>
      <c r="R21" s="260" t="s">
        <v>246</v>
      </c>
      <c r="S21" s="260" t="s">
        <v>246</v>
      </c>
      <c r="T21" s="260" t="s">
        <v>246</v>
      </c>
      <c r="U21" s="73" t="s">
        <v>246</v>
      </c>
      <c r="V21" s="84" t="s">
        <v>246</v>
      </c>
      <c r="W21" s="259" t="s">
        <v>246</v>
      </c>
      <c r="X21" s="259" t="s">
        <v>246</v>
      </c>
      <c r="Y21" s="259" t="s">
        <v>246</v>
      </c>
      <c r="Z21" s="259" t="s">
        <v>246</v>
      </c>
      <c r="AA21" s="73" t="s">
        <v>246</v>
      </c>
      <c r="AB21" s="100">
        <v>0.2</v>
      </c>
      <c r="AC21" s="99">
        <v>657.6</v>
      </c>
      <c r="AD21" s="99">
        <v>7.6593636503144849</v>
      </c>
      <c r="AE21" s="99">
        <v>1.5</v>
      </c>
      <c r="AF21" s="99">
        <v>23.472772517243328</v>
      </c>
      <c r="AG21" s="96">
        <f>SUM(AG18:AG20)</f>
        <v>19549</v>
      </c>
      <c r="AH21" s="97">
        <f>MAX(AH18:AH20)</f>
        <v>233.14375000000001</v>
      </c>
      <c r="AI21" s="96">
        <f>SUM(AI18:AI20)</f>
        <v>605</v>
      </c>
      <c r="AJ21" s="95">
        <f>SUM(AJ18:AJ20)</f>
        <v>1</v>
      </c>
      <c r="AK21" s="84" t="s">
        <v>246</v>
      </c>
      <c r="AL21" s="259" t="s">
        <v>246</v>
      </c>
      <c r="AM21" s="259" t="s">
        <v>246</v>
      </c>
      <c r="AN21" s="259" t="s">
        <v>246</v>
      </c>
      <c r="AO21" s="259" t="s">
        <v>246</v>
      </c>
      <c r="AP21" s="258" t="s">
        <v>246</v>
      </c>
    </row>
    <row r="22" spans="1:42" x14ac:dyDescent="0.3">
      <c r="A22" s="175" t="s">
        <v>264</v>
      </c>
      <c r="B22" s="141">
        <v>681265</v>
      </c>
      <c r="C22" s="141">
        <v>4915267</v>
      </c>
      <c r="D22" s="140">
        <v>44.368025234809302</v>
      </c>
      <c r="E22" s="140">
        <v>-114.725012554654</v>
      </c>
      <c r="F22" s="164">
        <v>2006</v>
      </c>
      <c r="G22" s="171" t="s">
        <v>207</v>
      </c>
      <c r="H22" s="171">
        <v>124</v>
      </c>
      <c r="I22" s="167" t="s">
        <v>91</v>
      </c>
      <c r="J22" s="247">
        <v>0.12</v>
      </c>
      <c r="K22" s="257" t="s">
        <v>263</v>
      </c>
      <c r="L22" s="246">
        <v>7.9447072029934693</v>
      </c>
      <c r="M22" s="246">
        <v>8.31</v>
      </c>
      <c r="N22" s="246">
        <v>3.9610047138936193</v>
      </c>
      <c r="O22" s="254">
        <v>10690</v>
      </c>
      <c r="P22" s="256">
        <v>2E-3</v>
      </c>
      <c r="Q22" s="255">
        <v>0.17599999999999999</v>
      </c>
      <c r="R22" s="255">
        <v>9.5166884939195062E-2</v>
      </c>
      <c r="S22" s="255">
        <v>9.7000000000000003E-2</v>
      </c>
      <c r="T22" s="255">
        <v>1.3414979267602049E-2</v>
      </c>
      <c r="U22" s="254">
        <v>10690</v>
      </c>
      <c r="V22" s="247">
        <v>7.27</v>
      </c>
      <c r="W22" s="246">
        <v>8.69</v>
      </c>
      <c r="X22" s="246">
        <v>7.7441188026193473</v>
      </c>
      <c r="Y22" s="246">
        <v>7.67</v>
      </c>
      <c r="Z22" s="246">
        <v>0.2196637879274736</v>
      </c>
      <c r="AA22" s="254">
        <v>10690</v>
      </c>
      <c r="AB22" s="253">
        <v>0</v>
      </c>
      <c r="AC22" s="252">
        <v>831.3</v>
      </c>
      <c r="AD22" s="252">
        <v>19.579999999999998</v>
      </c>
      <c r="AE22" s="252">
        <v>1.2</v>
      </c>
      <c r="AF22" s="252">
        <v>101.29</v>
      </c>
      <c r="AG22" s="251">
        <v>10518</v>
      </c>
      <c r="AH22" s="250">
        <v>436.63749999999999</v>
      </c>
      <c r="AI22" s="249">
        <v>481</v>
      </c>
      <c r="AJ22" s="248">
        <v>0</v>
      </c>
      <c r="AK22" s="247">
        <v>7.61</v>
      </c>
      <c r="AL22" s="246">
        <v>11.99</v>
      </c>
      <c r="AM22" s="246">
        <v>9.6318333014720423</v>
      </c>
      <c r="AN22" s="246">
        <v>9.4849999999999994</v>
      </c>
      <c r="AO22" s="246">
        <v>0.9622415934513382</v>
      </c>
      <c r="AP22" s="245">
        <v>10462</v>
      </c>
    </row>
    <row r="23" spans="1:42" x14ac:dyDescent="0.3">
      <c r="A23" s="142"/>
      <c r="B23" s="141"/>
      <c r="C23" s="141"/>
      <c r="D23" s="140"/>
      <c r="E23" s="140"/>
      <c r="F23" s="34">
        <v>2007</v>
      </c>
      <c r="G23" s="139" t="s">
        <v>200</v>
      </c>
      <c r="H23" s="139">
        <v>137</v>
      </c>
      <c r="I23" s="136" t="s">
        <v>5</v>
      </c>
      <c r="J23" s="234">
        <v>0.06</v>
      </c>
      <c r="K23" s="244">
        <v>19.63</v>
      </c>
      <c r="L23" s="233">
        <v>8.9232901851548458</v>
      </c>
      <c r="M23" s="233">
        <v>8.9600000000000009</v>
      </c>
      <c r="N23" s="233">
        <v>4.604773785402541</v>
      </c>
      <c r="O23" s="241">
        <v>6103</v>
      </c>
      <c r="P23" s="243">
        <v>5.5E-2</v>
      </c>
      <c r="Q23" s="242">
        <v>0.16400000000000001</v>
      </c>
      <c r="R23" s="242">
        <v>9.7058013765979209E-2</v>
      </c>
      <c r="S23" s="242">
        <v>9.5000000000000001E-2</v>
      </c>
      <c r="T23" s="242">
        <v>2.3391179211304104E-2</v>
      </c>
      <c r="U23" s="241">
        <v>6102</v>
      </c>
      <c r="V23" s="234">
        <v>6.69</v>
      </c>
      <c r="W23" s="233">
        <v>8.4</v>
      </c>
      <c r="X23" s="233">
        <v>7.5703473701457948</v>
      </c>
      <c r="Y23" s="233">
        <v>7.54</v>
      </c>
      <c r="Z23" s="233">
        <v>0.27373009538914844</v>
      </c>
      <c r="AA23" s="241">
        <v>6103</v>
      </c>
      <c r="AB23" s="240">
        <v>0</v>
      </c>
      <c r="AC23" s="239">
        <v>957.7</v>
      </c>
      <c r="AD23" s="239">
        <v>28.78</v>
      </c>
      <c r="AE23" s="239">
        <v>1.5</v>
      </c>
      <c r="AF23" s="239">
        <v>132.15</v>
      </c>
      <c r="AG23" s="238">
        <v>5508</v>
      </c>
      <c r="AH23" s="237">
        <v>360.36874999999998</v>
      </c>
      <c r="AI23" s="236">
        <v>286</v>
      </c>
      <c r="AJ23" s="235">
        <v>0</v>
      </c>
      <c r="AK23" s="234">
        <v>7.13</v>
      </c>
      <c r="AL23" s="233">
        <v>14.61</v>
      </c>
      <c r="AM23" s="233">
        <v>9.7017506152583852</v>
      </c>
      <c r="AN23" s="233">
        <v>9.32</v>
      </c>
      <c r="AO23" s="233">
        <v>1.5538066799669525</v>
      </c>
      <c r="AP23" s="232">
        <v>6095</v>
      </c>
    </row>
    <row r="24" spans="1:42" x14ac:dyDescent="0.3">
      <c r="A24" s="142"/>
      <c r="B24" s="141"/>
      <c r="C24" s="141"/>
      <c r="D24" s="140"/>
      <c r="E24" s="140"/>
      <c r="F24" s="34">
        <v>2008</v>
      </c>
      <c r="G24" s="139" t="s">
        <v>196</v>
      </c>
      <c r="H24" s="139">
        <v>72</v>
      </c>
      <c r="I24" s="136" t="s">
        <v>5</v>
      </c>
      <c r="J24" s="126">
        <v>0.1</v>
      </c>
      <c r="K24" s="134" t="s">
        <v>262</v>
      </c>
      <c r="L24" s="134">
        <v>7.5916605029585629</v>
      </c>
      <c r="M24" s="134">
        <v>7.86</v>
      </c>
      <c r="N24" s="125">
        <v>4.3211129307784883</v>
      </c>
      <c r="O24" s="136">
        <v>2704</v>
      </c>
      <c r="P24" s="138">
        <v>4.2999999999999997E-2</v>
      </c>
      <c r="Q24" s="137">
        <v>0.24099999999999999</v>
      </c>
      <c r="R24" s="137">
        <v>7.787832840236715E-2</v>
      </c>
      <c r="S24" s="137">
        <v>7.9000000000000001E-2</v>
      </c>
      <c r="T24" s="137">
        <v>1.5303647171133368E-2</v>
      </c>
      <c r="U24" s="136">
        <v>2704</v>
      </c>
      <c r="V24" s="126">
        <v>6.14</v>
      </c>
      <c r="W24" s="125">
        <v>7.69</v>
      </c>
      <c r="X24" s="125">
        <v>7.2849186390532701</v>
      </c>
      <c r="Y24" s="125">
        <v>7.26</v>
      </c>
      <c r="Z24" s="125">
        <v>0.14096803700808172</v>
      </c>
      <c r="AA24" s="136">
        <v>2704</v>
      </c>
      <c r="AB24" s="158">
        <v>0</v>
      </c>
      <c r="AC24" s="130">
        <v>954.2</v>
      </c>
      <c r="AD24" s="130">
        <v>18.760000000000002</v>
      </c>
      <c r="AE24" s="130">
        <v>1</v>
      </c>
      <c r="AF24" s="130">
        <v>98.89</v>
      </c>
      <c r="AG24" s="34">
        <v>2612</v>
      </c>
      <c r="AH24" s="129">
        <v>326.83249999999998</v>
      </c>
      <c r="AI24" s="128">
        <v>102</v>
      </c>
      <c r="AJ24" s="127">
        <v>0</v>
      </c>
      <c r="AK24" s="126">
        <v>6.98</v>
      </c>
      <c r="AL24" s="125">
        <v>11.39</v>
      </c>
      <c r="AM24" s="125">
        <v>9.4440125739644909</v>
      </c>
      <c r="AN24" s="125">
        <v>9.56</v>
      </c>
      <c r="AO24" s="125">
        <v>0.96010399986446382</v>
      </c>
      <c r="AP24" s="124">
        <v>2704</v>
      </c>
    </row>
    <row r="25" spans="1:42" x14ac:dyDescent="0.3">
      <c r="A25" s="142"/>
      <c r="B25" s="141"/>
      <c r="C25" s="141"/>
      <c r="D25" s="140"/>
      <c r="E25" s="140"/>
      <c r="F25" s="34">
        <v>2009</v>
      </c>
      <c r="G25" s="139" t="s">
        <v>192</v>
      </c>
      <c r="H25" s="139">
        <v>146</v>
      </c>
      <c r="I25" s="136" t="s">
        <v>5</v>
      </c>
      <c r="J25" s="126">
        <v>0.12</v>
      </c>
      <c r="K25" s="134" t="s">
        <v>261</v>
      </c>
      <c r="L25" s="125">
        <v>7.8947950581395343</v>
      </c>
      <c r="M25" s="125">
        <v>7.66</v>
      </c>
      <c r="N25" s="125">
        <v>3.8018605614737813</v>
      </c>
      <c r="O25" s="136">
        <v>6880</v>
      </c>
      <c r="P25" s="138">
        <v>0.03</v>
      </c>
      <c r="Q25" s="137">
        <v>0.11799999999999999</v>
      </c>
      <c r="R25" s="137">
        <v>7.2809447674420116E-2</v>
      </c>
      <c r="S25" s="137">
        <v>7.8E-2</v>
      </c>
      <c r="T25" s="137">
        <v>1.4438409961158635E-2</v>
      </c>
      <c r="U25" s="136">
        <v>6880</v>
      </c>
      <c r="V25" s="126">
        <v>7.42</v>
      </c>
      <c r="W25" s="125">
        <v>8.4600000000000009</v>
      </c>
      <c r="X25" s="125">
        <v>7.7864447674418891</v>
      </c>
      <c r="Y25" s="125">
        <v>7.73</v>
      </c>
      <c r="Z25" s="125">
        <v>0.2071573077840585</v>
      </c>
      <c r="AA25" s="136">
        <v>6880</v>
      </c>
      <c r="AB25" s="158">
        <v>0</v>
      </c>
      <c r="AC25" s="130">
        <v>1073.9000000000001</v>
      </c>
      <c r="AD25" s="130">
        <v>19.62</v>
      </c>
      <c r="AE25" s="130">
        <v>0</v>
      </c>
      <c r="AF25" s="130">
        <v>61.86</v>
      </c>
      <c r="AG25" s="34">
        <v>4827</v>
      </c>
      <c r="AH25" s="129">
        <v>244.1145833333334</v>
      </c>
      <c r="AI25" s="128">
        <v>401</v>
      </c>
      <c r="AJ25" s="127">
        <v>1</v>
      </c>
      <c r="AK25" s="126">
        <v>7.68</v>
      </c>
      <c r="AL25" s="125">
        <v>12.06</v>
      </c>
      <c r="AM25" s="125">
        <v>9.7145443117536523</v>
      </c>
      <c r="AN25" s="125">
        <v>9.73</v>
      </c>
      <c r="AO25" s="125">
        <v>1.0135302932193631</v>
      </c>
      <c r="AP25" s="124">
        <v>6364</v>
      </c>
    </row>
    <row r="26" spans="1:42" x14ac:dyDescent="0.3">
      <c r="A26" s="142"/>
      <c r="B26" s="141"/>
      <c r="C26" s="141"/>
      <c r="D26" s="140"/>
      <c r="E26" s="140"/>
      <c r="F26" s="34">
        <v>2010</v>
      </c>
      <c r="G26" s="139" t="s">
        <v>188</v>
      </c>
      <c r="H26" s="139">
        <v>207</v>
      </c>
      <c r="I26" s="136" t="s">
        <v>189</v>
      </c>
      <c r="J26" s="126">
        <v>0.04</v>
      </c>
      <c r="K26" s="134" t="s">
        <v>260</v>
      </c>
      <c r="L26" s="125">
        <v>6.3702336403296034</v>
      </c>
      <c r="M26" s="125">
        <v>6.2</v>
      </c>
      <c r="N26" s="125">
        <v>3.9715081244680728</v>
      </c>
      <c r="O26" s="136">
        <v>10315</v>
      </c>
      <c r="P26" s="138">
        <v>2E-3</v>
      </c>
      <c r="Q26" s="137">
        <v>0.13400000000000001</v>
      </c>
      <c r="R26" s="137">
        <v>8.0913717886572339E-2</v>
      </c>
      <c r="S26" s="137">
        <v>8.2000000000000003E-2</v>
      </c>
      <c r="T26" s="137">
        <v>1.2609855486598343E-2</v>
      </c>
      <c r="U26" s="136">
        <v>10315</v>
      </c>
      <c r="V26" s="126">
        <v>7.32</v>
      </c>
      <c r="W26" s="125">
        <v>8.34</v>
      </c>
      <c r="X26" s="125">
        <v>7.6942627241880821</v>
      </c>
      <c r="Y26" s="125">
        <v>7.66</v>
      </c>
      <c r="Z26" s="125">
        <v>0.13102594378805626</v>
      </c>
      <c r="AA26" s="136">
        <v>10315</v>
      </c>
      <c r="AB26" s="158">
        <v>0</v>
      </c>
      <c r="AC26" s="130">
        <v>1062.2</v>
      </c>
      <c r="AD26" s="130">
        <v>4.0610373242850253</v>
      </c>
      <c r="AE26" s="130">
        <v>0</v>
      </c>
      <c r="AF26" s="130">
        <v>36.324128729966027</v>
      </c>
      <c r="AG26" s="34">
        <v>10315</v>
      </c>
      <c r="AH26" s="129">
        <v>219.15833333333333</v>
      </c>
      <c r="AI26" s="128">
        <v>120</v>
      </c>
      <c r="AJ26" s="127">
        <v>0</v>
      </c>
      <c r="AK26" s="126">
        <v>7.74</v>
      </c>
      <c r="AL26" s="125">
        <v>11.38</v>
      </c>
      <c r="AM26" s="125">
        <v>9.738802714493497</v>
      </c>
      <c r="AN26" s="125">
        <v>9.77</v>
      </c>
      <c r="AO26" s="125">
        <v>0.87655238692215387</v>
      </c>
      <c r="AP26" s="124">
        <v>10315</v>
      </c>
    </row>
    <row r="27" spans="1:42" x14ac:dyDescent="0.3">
      <c r="A27" s="142"/>
      <c r="B27" s="141"/>
      <c r="C27" s="141"/>
      <c r="D27" s="140"/>
      <c r="E27" s="140"/>
      <c r="F27" s="34">
        <v>2011</v>
      </c>
      <c r="G27" s="139" t="s">
        <v>181</v>
      </c>
      <c r="H27" s="139">
        <v>226</v>
      </c>
      <c r="I27" s="136" t="s">
        <v>5</v>
      </c>
      <c r="J27" s="126">
        <v>-0.02</v>
      </c>
      <c r="K27" s="134">
        <v>16.07</v>
      </c>
      <c r="L27" s="125">
        <v>6.0795907879710471</v>
      </c>
      <c r="M27" s="125">
        <v>5.76</v>
      </c>
      <c r="N27" s="125">
        <v>3.8579376363266511</v>
      </c>
      <c r="O27" s="136">
        <v>10508</v>
      </c>
      <c r="P27" s="138">
        <v>2.5999999999999999E-2</v>
      </c>
      <c r="Q27" s="137">
        <v>0.13500000000000001</v>
      </c>
      <c r="R27" s="137">
        <v>7.2859154929575523E-2</v>
      </c>
      <c r="S27" s="137">
        <v>7.0000000000000007E-2</v>
      </c>
      <c r="T27" s="137">
        <v>1.5214639418069956E-2</v>
      </c>
      <c r="U27" s="136">
        <v>10508</v>
      </c>
      <c r="V27" s="126">
        <v>7.33</v>
      </c>
      <c r="W27" s="125">
        <v>8.06</v>
      </c>
      <c r="X27" s="125">
        <v>7.7247316330414906</v>
      </c>
      <c r="Y27" s="125">
        <v>7.71</v>
      </c>
      <c r="Z27" s="125">
        <v>0.10028803250434484</v>
      </c>
      <c r="AA27" s="136">
        <v>10508</v>
      </c>
      <c r="AB27" s="158">
        <v>0</v>
      </c>
      <c r="AC27" s="130">
        <v>1206.9000000000001</v>
      </c>
      <c r="AD27" s="130">
        <v>5.7050247430528991</v>
      </c>
      <c r="AE27" s="130">
        <v>0.6</v>
      </c>
      <c r="AF27" s="130">
        <v>29.631997100830322</v>
      </c>
      <c r="AG27" s="34">
        <v>10508</v>
      </c>
      <c r="AH27" s="129">
        <v>122.67291666666671</v>
      </c>
      <c r="AI27" s="128">
        <v>147</v>
      </c>
      <c r="AJ27" s="127">
        <v>0</v>
      </c>
      <c r="AK27" s="126">
        <v>8.02</v>
      </c>
      <c r="AL27" s="125">
        <v>11.76</v>
      </c>
      <c r="AM27" s="125">
        <v>10.034431861438939</v>
      </c>
      <c r="AN27" s="125">
        <v>10.07</v>
      </c>
      <c r="AO27" s="125">
        <v>0.86188412647760193</v>
      </c>
      <c r="AP27" s="124">
        <v>10508</v>
      </c>
    </row>
    <row r="28" spans="1:42" s="61" customFormat="1" x14ac:dyDescent="0.3">
      <c r="A28" s="123"/>
      <c r="B28" s="90"/>
      <c r="C28" s="90"/>
      <c r="D28" s="89"/>
      <c r="E28" s="89"/>
      <c r="F28" s="128">
        <v>2012</v>
      </c>
      <c r="G28" s="220" t="s">
        <v>163</v>
      </c>
      <c r="H28" s="220">
        <v>196</v>
      </c>
      <c r="I28" s="133" t="s">
        <v>5</v>
      </c>
      <c r="J28" s="135">
        <v>0.15</v>
      </c>
      <c r="K28" s="134">
        <v>17.05</v>
      </c>
      <c r="L28" s="134">
        <v>7.4130177193173417</v>
      </c>
      <c r="M28" s="134">
        <v>7.31</v>
      </c>
      <c r="N28" s="134">
        <v>3.7631447294582925</v>
      </c>
      <c r="O28" s="133">
        <v>9199</v>
      </c>
      <c r="P28" s="219">
        <v>1E-3</v>
      </c>
      <c r="Q28" s="201">
        <v>0.10100000000000001</v>
      </c>
      <c r="R28" s="201">
        <v>6.6514077617132517E-2</v>
      </c>
      <c r="S28" s="201">
        <v>6.8000000000000005E-2</v>
      </c>
      <c r="T28" s="201">
        <v>1.0097372887055445E-2</v>
      </c>
      <c r="U28" s="133">
        <v>9199</v>
      </c>
      <c r="V28" s="135">
        <v>7.46</v>
      </c>
      <c r="W28" s="134">
        <v>8.15</v>
      </c>
      <c r="X28" s="134">
        <v>7.6728883574301072</v>
      </c>
      <c r="Y28" s="134">
        <v>7.63</v>
      </c>
      <c r="Z28" s="134">
        <v>0.12733411386558677</v>
      </c>
      <c r="AA28" s="133">
        <v>9199</v>
      </c>
      <c r="AB28" s="132">
        <v>0.5</v>
      </c>
      <c r="AC28" s="131">
        <v>1180.0999999999999</v>
      </c>
      <c r="AD28" s="131">
        <v>5.4466898575931886</v>
      </c>
      <c r="AE28" s="131">
        <v>1.2</v>
      </c>
      <c r="AF28" s="131">
        <v>30.246632321056282</v>
      </c>
      <c r="AG28" s="128">
        <v>9199</v>
      </c>
      <c r="AH28" s="218">
        <v>93.295833333333334</v>
      </c>
      <c r="AI28" s="128">
        <v>118</v>
      </c>
      <c r="AJ28" s="127">
        <v>0</v>
      </c>
      <c r="AK28" s="135">
        <v>7.7</v>
      </c>
      <c r="AL28" s="134">
        <v>11.37</v>
      </c>
      <c r="AM28" s="134">
        <v>9.4932905750625149</v>
      </c>
      <c r="AN28" s="134">
        <v>9.4499999999999993</v>
      </c>
      <c r="AO28" s="134">
        <v>0.86833220300422509</v>
      </c>
      <c r="AP28" s="217">
        <v>9199</v>
      </c>
    </row>
    <row r="29" spans="1:42" s="61" customFormat="1" x14ac:dyDescent="0.3">
      <c r="A29" s="123"/>
      <c r="B29" s="90"/>
      <c r="C29" s="90"/>
      <c r="D29" s="89"/>
      <c r="E29" s="89"/>
      <c r="F29" s="128">
        <v>2013</v>
      </c>
      <c r="G29" s="222" t="s">
        <v>152</v>
      </c>
      <c r="H29" s="222">
        <v>198</v>
      </c>
      <c r="I29" s="133" t="s">
        <v>5</v>
      </c>
      <c r="J29" s="135">
        <v>-0.02</v>
      </c>
      <c r="K29" s="134">
        <v>18.54</v>
      </c>
      <c r="L29" s="134">
        <v>8.2266755774165716</v>
      </c>
      <c r="M29" s="134">
        <v>8.32</v>
      </c>
      <c r="N29" s="134">
        <v>4.4891316769378511</v>
      </c>
      <c r="O29" s="128">
        <v>9352</v>
      </c>
      <c r="P29" s="219">
        <v>3.0000000000000001E-3</v>
      </c>
      <c r="Q29" s="201">
        <v>0.106</v>
      </c>
      <c r="R29" s="201">
        <v>7.4418627031649018E-2</v>
      </c>
      <c r="S29" s="201">
        <v>7.3999999999999996E-2</v>
      </c>
      <c r="T29" s="201">
        <v>1.0461473157044958E-2</v>
      </c>
      <c r="U29" s="133">
        <v>9352</v>
      </c>
      <c r="V29" s="135">
        <v>7.01</v>
      </c>
      <c r="W29" s="134">
        <v>8.7100000000000009</v>
      </c>
      <c r="X29" s="134">
        <v>7.6426325919589262</v>
      </c>
      <c r="Y29" s="134">
        <v>7.54</v>
      </c>
      <c r="Z29" s="134">
        <v>0.25928308355751117</v>
      </c>
      <c r="AA29" s="133">
        <v>9352</v>
      </c>
      <c r="AB29" s="132">
        <v>0.7</v>
      </c>
      <c r="AC29" s="131">
        <v>1260.2</v>
      </c>
      <c r="AD29" s="131">
        <v>6.0476689478186287</v>
      </c>
      <c r="AE29" s="131">
        <v>1.7</v>
      </c>
      <c r="AF29" s="131">
        <v>39.720096535411145</v>
      </c>
      <c r="AG29" s="128">
        <v>9352</v>
      </c>
      <c r="AH29" s="221">
        <v>192.27500000000006</v>
      </c>
      <c r="AI29" s="128">
        <v>121</v>
      </c>
      <c r="AJ29" s="127">
        <v>0</v>
      </c>
      <c r="AK29" s="135">
        <v>7.38</v>
      </c>
      <c r="AL29" s="134">
        <v>12.05</v>
      </c>
      <c r="AM29" s="134">
        <v>9.3238301967493644</v>
      </c>
      <c r="AN29" s="134">
        <v>9.1999999999999993</v>
      </c>
      <c r="AO29" s="134">
        <v>1.0236957921123777</v>
      </c>
      <c r="AP29" s="217">
        <v>9352</v>
      </c>
    </row>
    <row r="30" spans="1:42" s="61" customFormat="1" x14ac:dyDescent="0.3">
      <c r="A30" s="123"/>
      <c r="B30" s="90"/>
      <c r="C30" s="90"/>
      <c r="D30" s="89"/>
      <c r="E30" s="89"/>
      <c r="F30" s="128">
        <v>2014</v>
      </c>
      <c r="G30" s="222" t="s">
        <v>143</v>
      </c>
      <c r="H30" s="222">
        <v>177</v>
      </c>
      <c r="I30" s="133" t="s">
        <v>5</v>
      </c>
      <c r="J30" s="135">
        <v>0.63</v>
      </c>
      <c r="K30" s="134">
        <v>17.09</v>
      </c>
      <c r="L30" s="134">
        <v>8.3515574663921193</v>
      </c>
      <c r="M30" s="134">
        <v>8.3800000000000008</v>
      </c>
      <c r="N30" s="134">
        <v>3.4852632336069576</v>
      </c>
      <c r="O30" s="128">
        <v>8257</v>
      </c>
      <c r="P30" s="219">
        <v>3.0000000000000001E-3</v>
      </c>
      <c r="Q30" s="201">
        <v>8.4000000000000005E-2</v>
      </c>
      <c r="R30" s="201">
        <v>6.4937870897422006E-2</v>
      </c>
      <c r="S30" s="201">
        <v>7.1999999999999995E-2</v>
      </c>
      <c r="T30" s="201">
        <v>1.4139827779117103E-2</v>
      </c>
      <c r="U30" s="133">
        <v>8257</v>
      </c>
      <c r="V30" s="135">
        <v>7.2</v>
      </c>
      <c r="W30" s="134">
        <v>7.94</v>
      </c>
      <c r="X30" s="134">
        <v>7.4476856000968041</v>
      </c>
      <c r="Y30" s="134">
        <v>7.42</v>
      </c>
      <c r="Z30" s="134">
        <v>0.12548214756602927</v>
      </c>
      <c r="AA30" s="133">
        <v>8257</v>
      </c>
      <c r="AB30" s="132">
        <v>0.2</v>
      </c>
      <c r="AC30" s="131">
        <v>246.7</v>
      </c>
      <c r="AD30" s="131">
        <v>3.4339227322273613</v>
      </c>
      <c r="AE30" s="131">
        <v>1.1000000000000001</v>
      </c>
      <c r="AF30" s="131">
        <v>7.8698259445561636</v>
      </c>
      <c r="AG30" s="128">
        <v>8257</v>
      </c>
      <c r="AH30" s="221">
        <v>36.364583333333321</v>
      </c>
      <c r="AI30" s="128">
        <v>27</v>
      </c>
      <c r="AJ30" s="127">
        <v>0</v>
      </c>
      <c r="AK30" s="135">
        <v>7.7</v>
      </c>
      <c r="AL30" s="134">
        <v>11.14</v>
      </c>
      <c r="AM30" s="134">
        <v>9.2249739614872173</v>
      </c>
      <c r="AN30" s="134">
        <v>9.16</v>
      </c>
      <c r="AO30" s="134">
        <v>0.75200452566030684</v>
      </c>
      <c r="AP30" s="217">
        <v>8257</v>
      </c>
    </row>
    <row r="31" spans="1:42" s="61" customFormat="1" x14ac:dyDescent="0.3">
      <c r="A31" s="123"/>
      <c r="B31" s="90"/>
      <c r="C31" s="90"/>
      <c r="D31" s="89"/>
      <c r="E31" s="89"/>
      <c r="F31" s="128">
        <v>2015</v>
      </c>
      <c r="G31" s="220" t="s">
        <v>178</v>
      </c>
      <c r="H31" s="220">
        <v>218</v>
      </c>
      <c r="I31" s="133" t="s">
        <v>5</v>
      </c>
      <c r="J31" s="135">
        <v>0.04</v>
      </c>
      <c r="K31" s="134">
        <v>18.3</v>
      </c>
      <c r="L31" s="134">
        <v>8.3396281317813727</v>
      </c>
      <c r="M31" s="134">
        <v>8.18</v>
      </c>
      <c r="N31" s="134">
        <v>3.8276328657337237</v>
      </c>
      <c r="O31" s="133">
        <v>10138</v>
      </c>
      <c r="P31" s="219">
        <v>3.2000000000000001E-2</v>
      </c>
      <c r="Q31" s="201">
        <v>0.14699999999999999</v>
      </c>
      <c r="R31" s="201">
        <v>8.6514993095283849E-2</v>
      </c>
      <c r="S31" s="201">
        <v>7.9000000000000001E-2</v>
      </c>
      <c r="T31" s="201">
        <v>2.4728000888121202E-2</v>
      </c>
      <c r="U31" s="133">
        <v>10138</v>
      </c>
      <c r="V31" s="135">
        <v>7.32</v>
      </c>
      <c r="W31" s="134">
        <v>8.4600000000000009</v>
      </c>
      <c r="X31" s="134">
        <v>7.7443410929177094</v>
      </c>
      <c r="Y31" s="134">
        <v>7.68</v>
      </c>
      <c r="Z31" s="134">
        <v>0.16948379184163689</v>
      </c>
      <c r="AA31" s="133">
        <v>10138</v>
      </c>
      <c r="AB31" s="132">
        <v>0</v>
      </c>
      <c r="AC31" s="131">
        <v>1221.4000000000001</v>
      </c>
      <c r="AD31" s="131">
        <v>17.274095786963453</v>
      </c>
      <c r="AE31" s="131">
        <v>2.1</v>
      </c>
      <c r="AF31" s="131">
        <v>80.724824562725345</v>
      </c>
      <c r="AG31" s="128">
        <v>10064</v>
      </c>
      <c r="AH31" s="218">
        <v>462.18620689655171</v>
      </c>
      <c r="AI31" s="128">
        <v>524</v>
      </c>
      <c r="AJ31" s="127">
        <v>0</v>
      </c>
      <c r="AK31" s="135">
        <v>7.44</v>
      </c>
      <c r="AL31" s="134">
        <v>11.93</v>
      </c>
      <c r="AM31" s="134">
        <v>9.2369974353915918</v>
      </c>
      <c r="AN31" s="134">
        <v>9.1199999999999992</v>
      </c>
      <c r="AO31" s="134">
        <v>0.88379644871627205</v>
      </c>
      <c r="AP31" s="217">
        <v>10138</v>
      </c>
    </row>
    <row r="32" spans="1:42" s="61" customFormat="1" x14ac:dyDescent="0.3">
      <c r="A32" s="123"/>
      <c r="B32" s="90"/>
      <c r="C32" s="90"/>
      <c r="D32" s="89"/>
      <c r="E32" s="89"/>
      <c r="F32" s="128">
        <v>2016</v>
      </c>
      <c r="G32" s="220" t="s">
        <v>175</v>
      </c>
      <c r="H32" s="220">
        <v>216</v>
      </c>
      <c r="I32" s="133" t="s">
        <v>5</v>
      </c>
      <c r="J32" s="135">
        <v>0.56999999999999995</v>
      </c>
      <c r="K32" s="134">
        <v>17.52</v>
      </c>
      <c r="L32" s="134">
        <v>7.7211346368149414</v>
      </c>
      <c r="M32" s="134">
        <v>7.33</v>
      </c>
      <c r="N32" s="134">
        <v>3.658928883799637</v>
      </c>
      <c r="O32" s="133">
        <v>9871</v>
      </c>
      <c r="P32" s="219">
        <v>0.05</v>
      </c>
      <c r="Q32" s="201">
        <v>0.11600000000000001</v>
      </c>
      <c r="R32" s="201">
        <v>7.7647958666799799E-2</v>
      </c>
      <c r="S32" s="201">
        <v>7.8E-2</v>
      </c>
      <c r="T32" s="201">
        <v>1.0476642889681287E-2</v>
      </c>
      <c r="U32" s="133">
        <v>9871</v>
      </c>
      <c r="V32" s="135">
        <v>7.17</v>
      </c>
      <c r="W32" s="134">
        <v>8.1199999999999992</v>
      </c>
      <c r="X32" s="134">
        <v>7.6260936075371948</v>
      </c>
      <c r="Y32" s="134">
        <v>7.6</v>
      </c>
      <c r="Z32" s="134">
        <v>0.1327427788622981</v>
      </c>
      <c r="AA32" s="133">
        <v>9871</v>
      </c>
      <c r="AB32" s="132">
        <v>0.8</v>
      </c>
      <c r="AC32" s="131">
        <v>1216.0999999999999</v>
      </c>
      <c r="AD32" s="131">
        <v>8.415965960895381</v>
      </c>
      <c r="AE32" s="131">
        <v>2.2999999999999998</v>
      </c>
      <c r="AF32" s="131">
        <v>38.484596036514709</v>
      </c>
      <c r="AG32" s="128">
        <v>9871</v>
      </c>
      <c r="AH32" s="218">
        <v>95.279166666666654</v>
      </c>
      <c r="AI32" s="128">
        <v>247</v>
      </c>
      <c r="AJ32" s="127">
        <v>0</v>
      </c>
      <c r="AK32" s="135">
        <v>7.47</v>
      </c>
      <c r="AL32" s="134">
        <v>11.53</v>
      </c>
      <c r="AM32" s="134">
        <v>9.4379920980650436</v>
      </c>
      <c r="AN32" s="134">
        <v>9.4700000000000006</v>
      </c>
      <c r="AO32" s="134">
        <v>0.86314105603448099</v>
      </c>
      <c r="AP32" s="217">
        <v>9871</v>
      </c>
    </row>
    <row r="33" spans="1:42" s="61" customFormat="1" x14ac:dyDescent="0.3">
      <c r="A33" s="123"/>
      <c r="B33" s="90"/>
      <c r="C33" s="90"/>
      <c r="D33" s="89"/>
      <c r="E33" s="89"/>
      <c r="F33" s="128">
        <v>2017</v>
      </c>
      <c r="G33" s="220" t="s">
        <v>113</v>
      </c>
      <c r="H33" s="220">
        <v>197</v>
      </c>
      <c r="I33" s="133" t="s">
        <v>5</v>
      </c>
      <c r="J33" s="135">
        <v>0.5</v>
      </c>
      <c r="K33" s="134">
        <v>15.2</v>
      </c>
      <c r="L33" s="134">
        <v>7.1034603844871773</v>
      </c>
      <c r="M33" s="134">
        <v>6.58</v>
      </c>
      <c r="N33" s="134">
        <v>3.5679524724867298</v>
      </c>
      <c r="O33" s="133">
        <v>8999</v>
      </c>
      <c r="P33" s="219">
        <v>4.3999999999999997E-2</v>
      </c>
      <c r="Q33" s="201">
        <v>9.4E-2</v>
      </c>
      <c r="R33" s="201">
        <v>7.2352594732745398E-2</v>
      </c>
      <c r="S33" s="201">
        <v>7.3999999999999996E-2</v>
      </c>
      <c r="T33" s="201">
        <v>1.02707091167579E-2</v>
      </c>
      <c r="U33" s="133">
        <v>8999</v>
      </c>
      <c r="V33" s="135">
        <v>7.38</v>
      </c>
      <c r="W33" s="134">
        <v>8.48</v>
      </c>
      <c r="X33" s="134">
        <v>7.6291965773975061</v>
      </c>
      <c r="Y33" s="134">
        <v>7.6</v>
      </c>
      <c r="Z33" s="134">
        <v>0.13807913308783637</v>
      </c>
      <c r="AA33" s="133">
        <v>8999</v>
      </c>
      <c r="AB33" s="132">
        <v>0.7</v>
      </c>
      <c r="AC33" s="131">
        <v>1233</v>
      </c>
      <c r="AD33" s="131">
        <v>11.264618290920589</v>
      </c>
      <c r="AE33" s="131">
        <v>1.6</v>
      </c>
      <c r="AF33" s="131">
        <v>37.849432424240582</v>
      </c>
      <c r="AG33" s="128">
        <v>8999</v>
      </c>
      <c r="AH33" s="218">
        <v>204.96666666666667</v>
      </c>
      <c r="AI33" s="128">
        <v>449</v>
      </c>
      <c r="AJ33" s="127">
        <v>1</v>
      </c>
      <c r="AK33" s="135">
        <v>7.42</v>
      </c>
      <c r="AL33" s="134">
        <v>11.53</v>
      </c>
      <c r="AM33" s="134">
        <v>9.4750994554950516</v>
      </c>
      <c r="AN33" s="134">
        <v>9.64</v>
      </c>
      <c r="AO33" s="134">
        <v>0.92871748594647852</v>
      </c>
      <c r="AP33" s="217">
        <v>8999</v>
      </c>
    </row>
    <row r="34" spans="1:42" s="61" customFormat="1" ht="14.4" thickBot="1" x14ac:dyDescent="0.35">
      <c r="A34" s="123"/>
      <c r="B34" s="90"/>
      <c r="C34" s="90"/>
      <c r="D34" s="89"/>
      <c r="E34" s="89"/>
      <c r="F34" s="115">
        <v>2018</v>
      </c>
      <c r="G34" s="122" t="s">
        <v>170</v>
      </c>
      <c r="H34" s="122">
        <v>218</v>
      </c>
      <c r="I34" s="119" t="s">
        <v>5</v>
      </c>
      <c r="J34" s="113">
        <v>0.1</v>
      </c>
      <c r="K34" s="112">
        <v>16.61</v>
      </c>
      <c r="L34" s="112">
        <v>7.2469103489771625</v>
      </c>
      <c r="M34" s="112">
        <v>6.89</v>
      </c>
      <c r="N34" s="112">
        <v>3.7734181820515489</v>
      </c>
      <c r="O34" s="119">
        <v>9972</v>
      </c>
      <c r="P34" s="121">
        <v>3.3000000000000002E-2</v>
      </c>
      <c r="Q34" s="120">
        <v>0.114</v>
      </c>
      <c r="R34" s="120">
        <v>7.3324809466505464E-2</v>
      </c>
      <c r="S34" s="120">
        <v>7.4999999999999997E-2</v>
      </c>
      <c r="T34" s="120">
        <v>1.14488784159365E-2</v>
      </c>
      <c r="U34" s="119">
        <v>9972</v>
      </c>
      <c r="V34" s="113">
        <v>7.25</v>
      </c>
      <c r="W34" s="112">
        <v>7.91</v>
      </c>
      <c r="X34" s="112">
        <v>7.5792709586842761</v>
      </c>
      <c r="Y34" s="112">
        <v>7.57</v>
      </c>
      <c r="Z34" s="112">
        <v>0.11484917043503909</v>
      </c>
      <c r="AA34" s="119">
        <v>9972</v>
      </c>
      <c r="AB34" s="118">
        <v>0.1</v>
      </c>
      <c r="AC34" s="117">
        <v>1252.5</v>
      </c>
      <c r="AD34" s="117">
        <v>10.871936003219654</v>
      </c>
      <c r="AE34" s="117">
        <v>1.7</v>
      </c>
      <c r="AF34" s="117">
        <v>77.787007896300764</v>
      </c>
      <c r="AG34" s="115">
        <v>9938</v>
      </c>
      <c r="AH34" s="116">
        <v>716.58095238095234</v>
      </c>
      <c r="AI34" s="115">
        <v>135</v>
      </c>
      <c r="AJ34" s="114">
        <v>0</v>
      </c>
      <c r="AK34" s="113">
        <v>7.51</v>
      </c>
      <c r="AL34" s="112">
        <v>11.55</v>
      </c>
      <c r="AM34" s="112">
        <v>9.4366044925792263</v>
      </c>
      <c r="AN34" s="112">
        <v>9.51</v>
      </c>
      <c r="AO34" s="112">
        <v>0.88099031790285243</v>
      </c>
      <c r="AP34" s="111">
        <v>9972</v>
      </c>
    </row>
    <row r="35" spans="1:42" s="61" customFormat="1" ht="14.4" thickBot="1" x14ac:dyDescent="0.35">
      <c r="A35" s="110"/>
      <c r="B35" s="109"/>
      <c r="C35" s="109"/>
      <c r="D35" s="108"/>
      <c r="E35" s="108"/>
      <c r="F35" s="107" t="s">
        <v>259</v>
      </c>
      <c r="G35" s="106"/>
      <c r="H35" s="105">
        <f>SUM(H22:H34)</f>
        <v>2332</v>
      </c>
      <c r="I35" s="104"/>
      <c r="J35" s="94">
        <v>-0.02</v>
      </c>
      <c r="K35" s="93">
        <v>19.63</v>
      </c>
      <c r="L35" s="93">
        <v>7.5659388082024082</v>
      </c>
      <c r="M35" s="93">
        <v>7.44</v>
      </c>
      <c r="N35" s="93">
        <v>3.9828753587027519</v>
      </c>
      <c r="O35" s="101">
        <f>SUM(O22:O34)</f>
        <v>112988</v>
      </c>
      <c r="P35" s="103">
        <v>1E-3</v>
      </c>
      <c r="Q35" s="102">
        <v>0.24099999999999999</v>
      </c>
      <c r="R35" s="102">
        <v>7.7807076857736912E-2</v>
      </c>
      <c r="S35" s="102">
        <v>7.6999999999999999E-2</v>
      </c>
      <c r="T35" s="102">
        <v>1.7460857899781548E-2</v>
      </c>
      <c r="U35" s="101">
        <f>SUM(U22:U34)</f>
        <v>112987</v>
      </c>
      <c r="V35" s="94">
        <v>6.14</v>
      </c>
      <c r="W35" s="93">
        <v>8.7100000000000009</v>
      </c>
      <c r="X35" s="93">
        <v>7.6501091256670977</v>
      </c>
      <c r="Y35" s="93">
        <v>7.63</v>
      </c>
      <c r="Z35" s="93">
        <v>0.19899844262835084</v>
      </c>
      <c r="AA35" s="101">
        <f>SUM(AA22:AA34)</f>
        <v>112988</v>
      </c>
      <c r="AB35" s="100">
        <v>0</v>
      </c>
      <c r="AC35" s="99">
        <v>1260.2</v>
      </c>
      <c r="AD35" s="99">
        <v>11.01533341214188</v>
      </c>
      <c r="AE35" s="99">
        <v>1.4</v>
      </c>
      <c r="AF35" s="99">
        <v>64.187597093386103</v>
      </c>
      <c r="AG35" s="98">
        <f>SUM(AG22:AG34)</f>
        <v>109968</v>
      </c>
      <c r="AH35" s="97">
        <f>MAX(AH22:AH34)</f>
        <v>716.58095238095234</v>
      </c>
      <c r="AI35" s="96">
        <f>SUM(AI22:AI34)</f>
        <v>3158</v>
      </c>
      <c r="AJ35" s="98">
        <f>SUM(AJ22:AJ34)</f>
        <v>2</v>
      </c>
      <c r="AK35" s="94">
        <v>6.98</v>
      </c>
      <c r="AL35" s="93">
        <v>14.61</v>
      </c>
      <c r="AM35" s="93">
        <v>9.5337491201653286</v>
      </c>
      <c r="AN35" s="93">
        <v>9.5</v>
      </c>
      <c r="AO35" s="93">
        <v>0.97742080958328281</v>
      </c>
      <c r="AP35" s="231">
        <f>SUM(AP22:AP34)</f>
        <v>112236</v>
      </c>
    </row>
    <row r="36" spans="1:42" x14ac:dyDescent="0.3">
      <c r="A36" s="175" t="s">
        <v>343</v>
      </c>
      <c r="B36" s="174">
        <v>681397</v>
      </c>
      <c r="C36" s="173">
        <v>4916102</v>
      </c>
      <c r="D36" s="172">
        <v>44.375500000000002</v>
      </c>
      <c r="E36" s="172">
        <v>-114.7231</v>
      </c>
      <c r="F36" s="164">
        <v>2020</v>
      </c>
      <c r="G36" s="171" t="s">
        <v>324</v>
      </c>
      <c r="H36" s="171">
        <v>137</v>
      </c>
      <c r="I36" s="167" t="s">
        <v>323</v>
      </c>
      <c r="J36" s="247">
        <v>-1.5399999618530273</v>
      </c>
      <c r="K36" s="257">
        <v>17.780000686645508</v>
      </c>
      <c r="L36" s="246">
        <v>9.4838340303073068</v>
      </c>
      <c r="M36" s="246">
        <v>9.8100004196166992</v>
      </c>
      <c r="N36" s="246">
        <v>4.4877844708100199</v>
      </c>
      <c r="O36" s="254">
        <v>16051</v>
      </c>
      <c r="P36" s="413" t="s">
        <v>246</v>
      </c>
      <c r="Q36" s="414" t="s">
        <v>246</v>
      </c>
      <c r="R36" s="414" t="s">
        <v>246</v>
      </c>
      <c r="S36" s="414" t="s">
        <v>246</v>
      </c>
      <c r="T36" s="414" t="s">
        <v>246</v>
      </c>
      <c r="U36" s="171" t="s">
        <v>246</v>
      </c>
      <c r="V36" s="413" t="s">
        <v>246</v>
      </c>
      <c r="W36" s="414" t="s">
        <v>246</v>
      </c>
      <c r="X36" s="414" t="s">
        <v>246</v>
      </c>
      <c r="Y36" s="414" t="s">
        <v>246</v>
      </c>
      <c r="Z36" s="414" t="s">
        <v>246</v>
      </c>
      <c r="AA36" s="171" t="s">
        <v>246</v>
      </c>
      <c r="AB36" s="253">
        <v>0.20000000298023224</v>
      </c>
      <c r="AC36" s="252">
        <v>1417</v>
      </c>
      <c r="AD36" s="252">
        <v>5.153732946178657</v>
      </c>
      <c r="AE36" s="252">
        <v>2.2999999523162842</v>
      </c>
      <c r="AF36" s="252">
        <v>41.641543112390345</v>
      </c>
      <c r="AG36" s="251">
        <v>16716</v>
      </c>
      <c r="AH36" s="250">
        <v>123.92256940073437</v>
      </c>
      <c r="AI36" s="249">
        <v>89</v>
      </c>
      <c r="AJ36" s="248">
        <v>0</v>
      </c>
      <c r="AK36" s="413" t="s">
        <v>246</v>
      </c>
      <c r="AL36" s="414" t="s">
        <v>246</v>
      </c>
      <c r="AM36" s="414" t="s">
        <v>246</v>
      </c>
      <c r="AN36" s="414" t="s">
        <v>246</v>
      </c>
      <c r="AO36" s="414" t="s">
        <v>246</v>
      </c>
      <c r="AP36" s="419" t="s">
        <v>246</v>
      </c>
    </row>
    <row r="37" spans="1:42" ht="14.4" thickBot="1" x14ac:dyDescent="0.35">
      <c r="A37" s="142"/>
      <c r="B37" s="141"/>
      <c r="C37" s="141"/>
      <c r="D37" s="140"/>
      <c r="E37" s="140"/>
      <c r="F37" s="34"/>
      <c r="G37" s="139"/>
      <c r="H37" s="139"/>
      <c r="I37" s="136"/>
      <c r="J37" s="234"/>
      <c r="K37" s="244"/>
      <c r="L37" s="233"/>
      <c r="M37" s="233"/>
      <c r="N37" s="233"/>
      <c r="O37" s="241"/>
      <c r="P37" s="243"/>
      <c r="Q37" s="242"/>
      <c r="R37" s="242"/>
      <c r="S37" s="242"/>
      <c r="T37" s="242"/>
      <c r="U37" s="241"/>
      <c r="V37" s="234"/>
      <c r="W37" s="233"/>
      <c r="X37" s="233"/>
      <c r="Y37" s="233"/>
      <c r="Z37" s="233"/>
      <c r="AA37" s="241"/>
      <c r="AB37" s="240"/>
      <c r="AC37" s="239"/>
      <c r="AD37" s="239"/>
      <c r="AE37" s="239"/>
      <c r="AF37" s="239"/>
      <c r="AG37" s="238"/>
      <c r="AH37" s="237"/>
      <c r="AI37" s="236"/>
      <c r="AJ37" s="235"/>
      <c r="AK37" s="234"/>
      <c r="AL37" s="233"/>
      <c r="AM37" s="233"/>
      <c r="AN37" s="233"/>
      <c r="AO37" s="233"/>
      <c r="AP37" s="232"/>
    </row>
    <row r="38" spans="1:42" x14ac:dyDescent="0.3">
      <c r="A38" s="175" t="s">
        <v>336</v>
      </c>
      <c r="B38" s="174">
        <v>681397</v>
      </c>
      <c r="C38" s="173">
        <v>4916102</v>
      </c>
      <c r="D38" s="172">
        <v>44.375500000000002</v>
      </c>
      <c r="E38" s="172">
        <v>-114.7231</v>
      </c>
      <c r="F38" s="208">
        <v>2020</v>
      </c>
      <c r="G38" s="216" t="s">
        <v>329</v>
      </c>
      <c r="H38" s="216">
        <v>138</v>
      </c>
      <c r="I38" s="211" t="s">
        <v>323</v>
      </c>
      <c r="J38" s="403">
        <v>0.81000000238418579</v>
      </c>
      <c r="K38" s="404">
        <v>15.550000190734863</v>
      </c>
      <c r="L38" s="405">
        <v>8.8261122823300546</v>
      </c>
      <c r="M38" s="405">
        <v>9.6549997329711914</v>
      </c>
      <c r="N38" s="405">
        <v>3.7456380125979161</v>
      </c>
      <c r="O38" s="406">
        <v>13270</v>
      </c>
      <c r="P38" s="415" t="s">
        <v>246</v>
      </c>
      <c r="Q38" s="416" t="s">
        <v>246</v>
      </c>
      <c r="R38" s="416" t="s">
        <v>246</v>
      </c>
      <c r="S38" s="416" t="s">
        <v>246</v>
      </c>
      <c r="T38" s="416" t="s">
        <v>246</v>
      </c>
      <c r="U38" s="216" t="s">
        <v>246</v>
      </c>
      <c r="V38" s="417" t="s">
        <v>246</v>
      </c>
      <c r="W38" s="418" t="s">
        <v>246</v>
      </c>
      <c r="X38" s="418" t="s">
        <v>246</v>
      </c>
      <c r="Y38" s="418" t="s">
        <v>246</v>
      </c>
      <c r="Z38" s="418" t="s">
        <v>246</v>
      </c>
      <c r="AA38" s="216" t="s">
        <v>246</v>
      </c>
      <c r="AB38" s="407">
        <v>0</v>
      </c>
      <c r="AC38" s="408">
        <v>1249</v>
      </c>
      <c r="AD38" s="408">
        <v>4.2208829185450734</v>
      </c>
      <c r="AE38" s="408">
        <v>1.7999999523162842</v>
      </c>
      <c r="AF38" s="408">
        <v>15.387667214955769</v>
      </c>
      <c r="AG38" s="409">
        <v>17646</v>
      </c>
      <c r="AH38" s="410">
        <v>45.86805559736159</v>
      </c>
      <c r="AI38" s="411">
        <v>146</v>
      </c>
      <c r="AJ38" s="412">
        <v>0</v>
      </c>
      <c r="AK38" s="417" t="s">
        <v>246</v>
      </c>
      <c r="AL38" s="418" t="s">
        <v>246</v>
      </c>
      <c r="AM38" s="418" t="s">
        <v>246</v>
      </c>
      <c r="AN38" s="418" t="s">
        <v>246</v>
      </c>
      <c r="AO38" s="418" t="s">
        <v>246</v>
      </c>
      <c r="AP38" s="420" t="s">
        <v>246</v>
      </c>
    </row>
    <row r="39" spans="1:42" x14ac:dyDescent="0.3">
      <c r="A39" s="142"/>
      <c r="B39" s="141"/>
      <c r="C39" s="141"/>
      <c r="D39" s="140"/>
      <c r="E39" s="140"/>
      <c r="F39" s="34"/>
      <c r="G39" s="139"/>
      <c r="H39" s="139"/>
      <c r="I39" s="136"/>
      <c r="J39" s="234"/>
      <c r="K39" s="244"/>
      <c r="L39" s="233"/>
      <c r="M39" s="233"/>
      <c r="N39" s="233"/>
      <c r="O39" s="241"/>
      <c r="P39" s="243"/>
      <c r="Q39" s="242"/>
      <c r="R39" s="242"/>
      <c r="S39" s="242"/>
      <c r="T39" s="242"/>
      <c r="U39" s="241"/>
      <c r="V39" s="234"/>
      <c r="W39" s="233"/>
      <c r="X39" s="233"/>
      <c r="Y39" s="233"/>
      <c r="Z39" s="233"/>
      <c r="AA39" s="241"/>
      <c r="AB39" s="240"/>
      <c r="AC39" s="239"/>
      <c r="AD39" s="239"/>
      <c r="AE39" s="239"/>
      <c r="AF39" s="239"/>
      <c r="AG39" s="238"/>
      <c r="AH39" s="237"/>
      <c r="AI39" s="236" t="s">
        <v>332</v>
      </c>
      <c r="AJ39" s="235"/>
      <c r="AK39" s="234"/>
      <c r="AL39" s="233"/>
      <c r="AM39" s="233"/>
      <c r="AN39" s="233"/>
      <c r="AO39" s="233"/>
      <c r="AP39" s="232"/>
    </row>
    <row r="40" spans="1:42" x14ac:dyDescent="0.3">
      <c r="A40" s="142"/>
      <c r="B40" s="141"/>
      <c r="C40" s="141"/>
      <c r="D40" s="140"/>
      <c r="E40" s="140"/>
      <c r="F40" s="34"/>
      <c r="G40" s="139"/>
      <c r="H40" s="139"/>
      <c r="I40" s="136"/>
      <c r="J40" s="234"/>
      <c r="K40" s="244"/>
      <c r="L40" s="233"/>
      <c r="M40" s="233"/>
      <c r="N40" s="233"/>
      <c r="O40" s="241"/>
      <c r="P40" s="243"/>
      <c r="Q40" s="242"/>
      <c r="R40" s="242"/>
      <c r="S40" s="242"/>
      <c r="T40" s="242"/>
      <c r="U40" s="241"/>
      <c r="V40" s="234"/>
      <c r="W40" s="233"/>
      <c r="X40" s="233"/>
      <c r="Y40" s="233"/>
      <c r="Z40" s="233"/>
      <c r="AA40" s="241"/>
      <c r="AB40" s="240"/>
      <c r="AC40" s="239"/>
      <c r="AD40" s="239"/>
      <c r="AE40" s="239"/>
      <c r="AF40" s="239"/>
      <c r="AG40" s="238"/>
      <c r="AH40" s="237"/>
      <c r="AI40" s="236" t="s">
        <v>337</v>
      </c>
      <c r="AJ40" s="235"/>
      <c r="AK40" s="234"/>
      <c r="AL40" s="233"/>
      <c r="AM40" s="233"/>
      <c r="AN40" s="233"/>
      <c r="AO40" s="233"/>
      <c r="AP40" s="232"/>
    </row>
    <row r="41" spans="1:42" ht="14.4" thickBot="1" x14ac:dyDescent="0.35">
      <c r="A41" s="142"/>
      <c r="B41" s="141"/>
      <c r="C41" s="141"/>
      <c r="D41" s="140"/>
      <c r="E41" s="140"/>
      <c r="F41" s="34"/>
      <c r="G41" s="139"/>
      <c r="H41" s="139"/>
      <c r="I41" s="136"/>
      <c r="J41" s="234"/>
      <c r="K41" s="244"/>
      <c r="L41" s="233"/>
      <c r="M41" s="233"/>
      <c r="N41" s="233"/>
      <c r="O41" s="241"/>
      <c r="P41" s="243"/>
      <c r="Q41" s="242"/>
      <c r="R41" s="242"/>
      <c r="S41" s="242"/>
      <c r="T41" s="242"/>
      <c r="U41" s="241"/>
      <c r="V41" s="234"/>
      <c r="W41" s="233"/>
      <c r="X41" s="233"/>
      <c r="Y41" s="233"/>
      <c r="Z41" s="233"/>
      <c r="AA41" s="241"/>
      <c r="AB41" s="240"/>
      <c r="AC41" s="239"/>
      <c r="AD41" s="239"/>
      <c r="AE41" s="239"/>
      <c r="AF41" s="239"/>
      <c r="AG41" s="238"/>
      <c r="AH41" s="237"/>
      <c r="AI41" s="421" t="s">
        <v>338</v>
      </c>
      <c r="AJ41" s="235"/>
      <c r="AK41" s="234"/>
      <c r="AL41" s="233"/>
      <c r="AM41" s="233"/>
      <c r="AN41" s="233"/>
      <c r="AO41" s="233"/>
      <c r="AP41" s="232"/>
    </row>
    <row r="42" spans="1:42" x14ac:dyDescent="0.3">
      <c r="A42" s="175" t="s">
        <v>321</v>
      </c>
      <c r="B42" s="173">
        <v>685142</v>
      </c>
      <c r="C42" s="173">
        <v>4918481</v>
      </c>
      <c r="D42" s="172">
        <v>44.395957524708997</v>
      </c>
      <c r="E42" s="172">
        <v>-114.67524873844999</v>
      </c>
      <c r="F42" s="208">
        <v>2010</v>
      </c>
      <c r="G42" s="216" t="s">
        <v>168</v>
      </c>
      <c r="H42" s="216">
        <v>201</v>
      </c>
      <c r="I42" s="230" t="s">
        <v>5</v>
      </c>
      <c r="J42" s="204">
        <v>-0.02</v>
      </c>
      <c r="K42" s="212">
        <v>15.94</v>
      </c>
      <c r="L42" s="203">
        <v>6.5211304721953338</v>
      </c>
      <c r="M42" s="203">
        <v>6.35</v>
      </c>
      <c r="N42" s="203">
        <v>3.457563082851157</v>
      </c>
      <c r="O42" s="211">
        <v>9297</v>
      </c>
      <c r="P42" s="215">
        <v>3.0000000000000001E-3</v>
      </c>
      <c r="Q42" s="213">
        <v>6.4000000000000001E-2</v>
      </c>
      <c r="R42" s="213">
        <v>5.3652038291924206E-2</v>
      </c>
      <c r="S42" s="213">
        <v>5.7000000000000002E-2</v>
      </c>
      <c r="T42" s="213">
        <v>7.5177167671425351E-3</v>
      </c>
      <c r="U42" s="211">
        <v>9297</v>
      </c>
      <c r="V42" s="204">
        <v>7.37</v>
      </c>
      <c r="W42" s="203">
        <v>7.97</v>
      </c>
      <c r="X42" s="203">
        <v>7.6652855759923764</v>
      </c>
      <c r="Y42" s="203">
        <v>7.65</v>
      </c>
      <c r="Z42" s="203">
        <v>0.10172282438944524</v>
      </c>
      <c r="AA42" s="211">
        <v>9297</v>
      </c>
      <c r="AB42" s="210">
        <v>0</v>
      </c>
      <c r="AC42" s="209">
        <v>513.20000000000005</v>
      </c>
      <c r="AD42" s="209">
        <v>2.4854361622028587</v>
      </c>
      <c r="AE42" s="209">
        <v>0</v>
      </c>
      <c r="AF42" s="209">
        <v>19.843316951327676</v>
      </c>
      <c r="AG42" s="208">
        <v>9297</v>
      </c>
      <c r="AH42" s="207">
        <v>145.56458333333333</v>
      </c>
      <c r="AI42" s="206">
        <v>85</v>
      </c>
      <c r="AJ42" s="205">
        <v>0</v>
      </c>
      <c r="AK42" s="204">
        <v>7.59</v>
      </c>
      <c r="AL42" s="203">
        <v>13.14</v>
      </c>
      <c r="AM42" s="203">
        <v>9.6693266645154345</v>
      </c>
      <c r="AN42" s="203">
        <v>9.6199999999999992</v>
      </c>
      <c r="AO42" s="203">
        <v>0.92679701619172872</v>
      </c>
      <c r="AP42" s="202">
        <v>9297</v>
      </c>
    </row>
    <row r="43" spans="1:42" x14ac:dyDescent="0.3">
      <c r="A43" s="142"/>
      <c r="B43" s="141"/>
      <c r="C43" s="141"/>
      <c r="D43" s="140"/>
      <c r="E43" s="140"/>
      <c r="F43" s="34">
        <v>2011</v>
      </c>
      <c r="G43" s="139" t="s">
        <v>166</v>
      </c>
      <c r="H43" s="229">
        <v>168</v>
      </c>
      <c r="I43" s="228" t="s">
        <v>5</v>
      </c>
      <c r="J43" s="126">
        <v>-0.05</v>
      </c>
      <c r="K43" s="134">
        <v>15.47</v>
      </c>
      <c r="L43" s="125">
        <v>6.5565196204154663</v>
      </c>
      <c r="M43" s="125">
        <v>6.65</v>
      </c>
      <c r="N43" s="125">
        <v>3.6881306825513342</v>
      </c>
      <c r="O43" s="136">
        <v>7798</v>
      </c>
      <c r="P43" s="138">
        <v>0</v>
      </c>
      <c r="Q43" s="137">
        <v>7.2999999999999995E-2</v>
      </c>
      <c r="R43" s="137">
        <v>5.1538086688896638E-2</v>
      </c>
      <c r="S43" s="137">
        <v>5.5E-2</v>
      </c>
      <c r="T43" s="137">
        <v>8.4965661477237383E-3</v>
      </c>
      <c r="U43" s="136">
        <v>7798</v>
      </c>
      <c r="V43" s="126">
        <v>7.39</v>
      </c>
      <c r="W43" s="125">
        <v>7.97</v>
      </c>
      <c r="X43" s="125">
        <v>7.692223215425912</v>
      </c>
      <c r="Y43" s="125">
        <v>7.68</v>
      </c>
      <c r="Z43" s="125">
        <v>0.10590785762332831</v>
      </c>
      <c r="AA43" s="136">
        <v>7831</v>
      </c>
      <c r="AB43" s="158">
        <v>0</v>
      </c>
      <c r="AC43" s="130">
        <v>1163.3</v>
      </c>
      <c r="AD43" s="130">
        <v>3.3402247477971612</v>
      </c>
      <c r="AE43" s="130">
        <v>0.3</v>
      </c>
      <c r="AF43" s="130">
        <v>29.190246339828448</v>
      </c>
      <c r="AG43" s="34">
        <v>7831</v>
      </c>
      <c r="AH43" s="129">
        <v>139.92291666666671</v>
      </c>
      <c r="AI43" s="128">
        <v>38</v>
      </c>
      <c r="AJ43" s="127">
        <v>0</v>
      </c>
      <c r="AK43" s="126">
        <v>8.0500000000000007</v>
      </c>
      <c r="AL43" s="125">
        <v>12.21</v>
      </c>
      <c r="AM43" s="125">
        <v>9.9875507598008308</v>
      </c>
      <c r="AN43" s="125">
        <v>9.89</v>
      </c>
      <c r="AO43" s="125">
        <v>0.948370507023099</v>
      </c>
      <c r="AP43" s="124">
        <v>7831</v>
      </c>
    </row>
    <row r="44" spans="1:42" s="61" customFormat="1" ht="14.4" thickBot="1" x14ac:dyDescent="0.35">
      <c r="A44" s="225"/>
      <c r="B44" s="224"/>
      <c r="C44" s="224"/>
      <c r="D44" s="223"/>
      <c r="E44" s="223"/>
      <c r="F44" s="115">
        <v>2012</v>
      </c>
      <c r="G44" s="122" t="s">
        <v>163</v>
      </c>
      <c r="H44" s="227">
        <v>196</v>
      </c>
      <c r="I44" s="226" t="s">
        <v>5</v>
      </c>
      <c r="J44" s="113">
        <v>-0.05</v>
      </c>
      <c r="K44" s="112">
        <v>16.579999999999998</v>
      </c>
      <c r="L44" s="112">
        <v>6.8668594141347929</v>
      </c>
      <c r="M44" s="112">
        <v>6.68</v>
      </c>
      <c r="N44" s="112">
        <v>3.6293983272687571</v>
      </c>
      <c r="O44" s="119">
        <v>9183</v>
      </c>
      <c r="P44" s="121">
        <v>0</v>
      </c>
      <c r="Q44" s="120">
        <v>6.5000000000000002E-2</v>
      </c>
      <c r="R44" s="120">
        <v>5.1760317978876896E-2</v>
      </c>
      <c r="S44" s="120">
        <v>5.5E-2</v>
      </c>
      <c r="T44" s="120">
        <v>7.7489290009069246E-3</v>
      </c>
      <c r="U44" s="119">
        <v>9183</v>
      </c>
      <c r="V44" s="113">
        <v>7.2</v>
      </c>
      <c r="W44" s="112">
        <v>8.01</v>
      </c>
      <c r="X44" s="112">
        <v>7.6711717303713503</v>
      </c>
      <c r="Y44" s="112">
        <v>7.64</v>
      </c>
      <c r="Z44" s="112">
        <v>0.11154554320846495</v>
      </c>
      <c r="AA44" s="119">
        <v>9183</v>
      </c>
      <c r="AB44" s="118">
        <v>0.2</v>
      </c>
      <c r="AC44" s="117">
        <v>872</v>
      </c>
      <c r="AD44" s="117">
        <v>5.0822171403680914</v>
      </c>
      <c r="AE44" s="117">
        <v>1.2</v>
      </c>
      <c r="AF44" s="117">
        <v>27.583993046854605</v>
      </c>
      <c r="AG44" s="115">
        <v>9183</v>
      </c>
      <c r="AH44" s="116">
        <v>223.64374999999995</v>
      </c>
      <c r="AI44" s="115">
        <v>121</v>
      </c>
      <c r="AJ44" s="114">
        <v>0</v>
      </c>
      <c r="AK44" s="113">
        <v>7.75</v>
      </c>
      <c r="AL44" s="112">
        <v>11.73</v>
      </c>
      <c r="AM44" s="112">
        <v>9.644725035391474</v>
      </c>
      <c r="AN44" s="112">
        <v>9.61</v>
      </c>
      <c r="AO44" s="112">
        <v>0.8586678426661879</v>
      </c>
      <c r="AP44" s="111">
        <v>9183</v>
      </c>
    </row>
    <row r="45" spans="1:42" s="61" customFormat="1" ht="14.4" thickBot="1" x14ac:dyDescent="0.35">
      <c r="A45" s="110"/>
      <c r="B45" s="109"/>
      <c r="C45" s="109"/>
      <c r="D45" s="108"/>
      <c r="E45" s="108"/>
      <c r="F45" s="107" t="s">
        <v>258</v>
      </c>
      <c r="G45" s="106"/>
      <c r="H45" s="105">
        <f>SUM(H42:H44)</f>
        <v>565</v>
      </c>
      <c r="I45" s="104"/>
      <c r="J45" s="94">
        <v>-0.05</v>
      </c>
      <c r="K45" s="93">
        <v>16.579999999999998</v>
      </c>
      <c r="L45" s="93">
        <v>6.6524491970469919</v>
      </c>
      <c r="M45" s="93">
        <v>6.54</v>
      </c>
      <c r="N45" s="93">
        <v>3.5907012166668335</v>
      </c>
      <c r="O45" s="101">
        <v>26278</v>
      </c>
      <c r="P45" s="103">
        <v>0</v>
      </c>
      <c r="Q45" s="102">
        <v>7.2999999999999995E-2</v>
      </c>
      <c r="R45" s="102">
        <v>5.2363650201697164E-2</v>
      </c>
      <c r="S45" s="102">
        <v>5.6000000000000001E-2</v>
      </c>
      <c r="T45" s="102">
        <v>7.9569640062920194E-3</v>
      </c>
      <c r="U45" s="101">
        <v>26278</v>
      </c>
      <c r="V45" s="94">
        <v>7.2</v>
      </c>
      <c r="W45" s="93">
        <v>8.01</v>
      </c>
      <c r="X45" s="93">
        <v>7.6753574550565453</v>
      </c>
      <c r="Y45" s="93">
        <v>7.66</v>
      </c>
      <c r="Z45" s="93">
        <v>0.10706573483091462</v>
      </c>
      <c r="AA45" s="101">
        <v>26311</v>
      </c>
      <c r="AB45" s="100">
        <v>0</v>
      </c>
      <c r="AC45" s="99">
        <v>1163.3</v>
      </c>
      <c r="AD45" s="99">
        <v>3.6461708030859756</v>
      </c>
      <c r="AE45" s="99">
        <v>0.6</v>
      </c>
      <c r="AF45" s="99">
        <v>25.680140064952898</v>
      </c>
      <c r="AG45" s="98">
        <v>26311</v>
      </c>
      <c r="AH45" s="97">
        <f>MAX(AH42:AH44)</f>
        <v>223.64374999999995</v>
      </c>
      <c r="AI45" s="96">
        <f>SUM(AI42:AI44)</f>
        <v>244</v>
      </c>
      <c r="AJ45" s="95">
        <v>0</v>
      </c>
      <c r="AK45" s="94">
        <v>7.59</v>
      </c>
      <c r="AL45" s="93">
        <v>13.14</v>
      </c>
      <c r="AM45" s="93">
        <v>9.7554539926266752</v>
      </c>
      <c r="AN45" s="93">
        <v>9.7100000000000009</v>
      </c>
      <c r="AO45" s="93">
        <v>0.92271817957749391</v>
      </c>
      <c r="AP45" s="92">
        <v>26311</v>
      </c>
    </row>
    <row r="46" spans="1:42" x14ac:dyDescent="0.3">
      <c r="A46" s="175" t="s">
        <v>296</v>
      </c>
      <c r="B46" s="173">
        <v>681201</v>
      </c>
      <c r="C46" s="173">
        <v>4913168</v>
      </c>
      <c r="D46" s="172">
        <v>44.3491589549431</v>
      </c>
      <c r="E46" s="172">
        <v>-114.726545797623</v>
      </c>
      <c r="F46" s="208">
        <v>2010</v>
      </c>
      <c r="G46" s="216" t="s">
        <v>161</v>
      </c>
      <c r="H46" s="216">
        <v>155</v>
      </c>
      <c r="I46" s="211" t="s">
        <v>5</v>
      </c>
      <c r="J46" s="204">
        <v>0.02</v>
      </c>
      <c r="K46" s="212">
        <v>16.97</v>
      </c>
      <c r="L46" s="203">
        <v>7.3555649521696784</v>
      </c>
      <c r="M46" s="203">
        <v>7.35</v>
      </c>
      <c r="N46" s="203">
        <v>3.8904483026252104</v>
      </c>
      <c r="O46" s="211">
        <v>7213</v>
      </c>
      <c r="P46" s="215">
        <v>5.1999999999999998E-2</v>
      </c>
      <c r="Q46" s="213">
        <v>9.4E-2</v>
      </c>
      <c r="R46" s="213">
        <v>8.347012338832703E-2</v>
      </c>
      <c r="S46" s="213">
        <v>8.7999999999999995E-2</v>
      </c>
      <c r="T46" s="213">
        <v>8.518542070765113E-3</v>
      </c>
      <c r="U46" s="211">
        <v>7213</v>
      </c>
      <c r="V46" s="204">
        <v>7.42</v>
      </c>
      <c r="W46" s="212">
        <v>9.1199999999999992</v>
      </c>
      <c r="X46" s="203">
        <v>7.8728129765700743</v>
      </c>
      <c r="Y46" s="203">
        <v>7.78</v>
      </c>
      <c r="Z46" s="203">
        <v>0.25515582677769111</v>
      </c>
      <c r="AA46" s="211">
        <v>7213</v>
      </c>
      <c r="AB46" s="210">
        <v>0</v>
      </c>
      <c r="AC46" s="209">
        <v>676</v>
      </c>
      <c r="AD46" s="209">
        <v>1.932871204769143</v>
      </c>
      <c r="AE46" s="209">
        <v>0</v>
      </c>
      <c r="AF46" s="209">
        <v>16.784571842808152</v>
      </c>
      <c r="AG46" s="208">
        <v>7213</v>
      </c>
      <c r="AH46" s="207">
        <v>49.785416666666663</v>
      </c>
      <c r="AI46" s="206">
        <v>48</v>
      </c>
      <c r="AJ46" s="205">
        <v>0</v>
      </c>
      <c r="AK46" s="204">
        <v>7.57</v>
      </c>
      <c r="AL46" s="203">
        <v>14.41</v>
      </c>
      <c r="AM46" s="203">
        <v>9.8897116317759952</v>
      </c>
      <c r="AN46" s="203">
        <v>9.6300000000000008</v>
      </c>
      <c r="AO46" s="203">
        <v>1.3066851554306413</v>
      </c>
      <c r="AP46" s="202">
        <v>7213</v>
      </c>
    </row>
    <row r="47" spans="1:42" x14ac:dyDescent="0.3">
      <c r="A47" s="142"/>
      <c r="B47" s="141"/>
      <c r="C47" s="141"/>
      <c r="D47" s="140"/>
      <c r="E47" s="140"/>
      <c r="F47" s="34">
        <v>2011</v>
      </c>
      <c r="G47" s="139" t="s">
        <v>47</v>
      </c>
      <c r="H47" s="139">
        <v>219</v>
      </c>
      <c r="I47" s="136" t="s">
        <v>5</v>
      </c>
      <c r="J47" s="126">
        <v>0.01</v>
      </c>
      <c r="K47" s="134">
        <v>16.72</v>
      </c>
      <c r="L47" s="125">
        <v>6.5344129469007806</v>
      </c>
      <c r="M47" s="125">
        <v>6.19</v>
      </c>
      <c r="N47" s="125">
        <v>3.7851632566221483</v>
      </c>
      <c r="O47" s="136">
        <v>9454</v>
      </c>
      <c r="P47" s="138">
        <v>0</v>
      </c>
      <c r="Q47" s="137">
        <v>0.104</v>
      </c>
      <c r="R47" s="137">
        <v>7.3995874762007072E-2</v>
      </c>
      <c r="S47" s="137">
        <v>8.3000000000000004E-2</v>
      </c>
      <c r="T47" s="137">
        <v>2.0151732794347895E-2</v>
      </c>
      <c r="U47" s="136">
        <v>9454</v>
      </c>
      <c r="V47" s="126">
        <v>7.31</v>
      </c>
      <c r="W47" s="125">
        <v>8.48</v>
      </c>
      <c r="X47" s="125">
        <v>7.7588354135814512</v>
      </c>
      <c r="Y47" s="125">
        <v>7.69</v>
      </c>
      <c r="Z47" s="125">
        <v>0.20980979480511461</v>
      </c>
      <c r="AA47" s="136">
        <v>9454</v>
      </c>
      <c r="AB47" s="158">
        <v>0</v>
      </c>
      <c r="AC47" s="130">
        <v>897.5</v>
      </c>
      <c r="AD47" s="130">
        <v>4.591136027078484</v>
      </c>
      <c r="AE47" s="130">
        <v>0</v>
      </c>
      <c r="AF47" s="130">
        <v>21.862691628011433</v>
      </c>
      <c r="AG47" s="34">
        <v>9454</v>
      </c>
      <c r="AH47" s="129">
        <v>74.620833333333351</v>
      </c>
      <c r="AI47" s="128">
        <v>98</v>
      </c>
      <c r="AJ47" s="127">
        <v>0</v>
      </c>
      <c r="AK47" s="126">
        <v>7.86</v>
      </c>
      <c r="AL47" s="125">
        <v>12.11</v>
      </c>
      <c r="AM47" s="125">
        <v>9.8496731542203868</v>
      </c>
      <c r="AN47" s="125">
        <v>9.9</v>
      </c>
      <c r="AO47" s="125">
        <v>0.87798812231388346</v>
      </c>
      <c r="AP47" s="124">
        <v>9454</v>
      </c>
    </row>
    <row r="48" spans="1:42" s="61" customFormat="1" x14ac:dyDescent="0.3">
      <c r="A48" s="225"/>
      <c r="B48" s="224"/>
      <c r="C48" s="224"/>
      <c r="D48" s="223"/>
      <c r="E48" s="223"/>
      <c r="F48" s="128">
        <v>2012</v>
      </c>
      <c r="G48" s="220" t="s">
        <v>34</v>
      </c>
      <c r="H48" s="220">
        <v>194</v>
      </c>
      <c r="I48" s="133" t="s">
        <v>5</v>
      </c>
      <c r="J48" s="135">
        <v>-0.06</v>
      </c>
      <c r="K48" s="134">
        <v>17.72</v>
      </c>
      <c r="L48" s="134">
        <v>7.4058133212505641</v>
      </c>
      <c r="M48" s="134">
        <v>7.31</v>
      </c>
      <c r="N48" s="134">
        <v>3.8482877723459219</v>
      </c>
      <c r="O48" s="133">
        <v>8828</v>
      </c>
      <c r="P48" s="219">
        <v>4.2000000000000003E-2</v>
      </c>
      <c r="Q48" s="201">
        <v>0.23300000000000001</v>
      </c>
      <c r="R48" s="201">
        <v>7.592614408699408E-2</v>
      </c>
      <c r="S48" s="201">
        <v>0.08</v>
      </c>
      <c r="T48" s="201">
        <v>1.9447179745113639E-2</v>
      </c>
      <c r="U48" s="133">
        <v>8828</v>
      </c>
      <c r="V48" s="135">
        <v>7.43</v>
      </c>
      <c r="W48" s="134">
        <v>8.14</v>
      </c>
      <c r="X48" s="134">
        <v>7.7491549614861812</v>
      </c>
      <c r="Y48" s="134">
        <v>7.71</v>
      </c>
      <c r="Z48" s="134">
        <v>0.15011165966493326</v>
      </c>
      <c r="AA48" s="133">
        <v>8828</v>
      </c>
      <c r="AB48" s="132">
        <v>0</v>
      </c>
      <c r="AC48" s="131">
        <v>919.1</v>
      </c>
      <c r="AD48" s="131">
        <v>3.826449932034329</v>
      </c>
      <c r="AE48" s="131">
        <v>0.7</v>
      </c>
      <c r="AF48" s="131">
        <v>21.737669661417911</v>
      </c>
      <c r="AG48" s="128">
        <v>8828</v>
      </c>
      <c r="AH48" s="218">
        <v>129.56249999999997</v>
      </c>
      <c r="AI48" s="128">
        <v>53</v>
      </c>
      <c r="AJ48" s="127">
        <v>0</v>
      </c>
      <c r="AK48" s="135">
        <v>7.64</v>
      </c>
      <c r="AL48" s="134">
        <v>11.32</v>
      </c>
      <c r="AM48" s="134">
        <v>9.4808155867693884</v>
      </c>
      <c r="AN48" s="134">
        <v>9.4600000000000009</v>
      </c>
      <c r="AO48" s="134">
        <v>0.87675785184836563</v>
      </c>
      <c r="AP48" s="217">
        <v>8828</v>
      </c>
    </row>
    <row r="49" spans="1:42" s="61" customFormat="1" x14ac:dyDescent="0.3">
      <c r="A49" s="123"/>
      <c r="B49" s="90"/>
      <c r="C49" s="90"/>
      <c r="D49" s="89"/>
      <c r="E49" s="89"/>
      <c r="F49" s="128">
        <v>2013</v>
      </c>
      <c r="G49" s="222" t="s">
        <v>257</v>
      </c>
      <c r="H49" s="222">
        <v>198</v>
      </c>
      <c r="I49" s="133" t="s">
        <v>5</v>
      </c>
      <c r="J49" s="135">
        <v>-0.1</v>
      </c>
      <c r="K49" s="134">
        <v>19.260000000000002</v>
      </c>
      <c r="L49" s="134">
        <v>8.3172244499837227</v>
      </c>
      <c r="M49" s="134">
        <v>8.25</v>
      </c>
      <c r="N49" s="134">
        <v>4.7087211039827679</v>
      </c>
      <c r="O49" s="128">
        <v>9227</v>
      </c>
      <c r="P49" s="219">
        <v>4.4999999999999998E-2</v>
      </c>
      <c r="Q49" s="201">
        <v>0.129</v>
      </c>
      <c r="R49" s="201">
        <v>7.950373902676719E-2</v>
      </c>
      <c r="S49" s="201">
        <v>8.3000000000000004E-2</v>
      </c>
      <c r="T49" s="201">
        <v>1.4791244169308743E-2</v>
      </c>
      <c r="U49" s="133">
        <v>9227</v>
      </c>
      <c r="V49" s="135">
        <v>6.76</v>
      </c>
      <c r="W49" s="134">
        <v>8.3766021893170794</v>
      </c>
      <c r="X49" s="134">
        <v>7.6847090007039567</v>
      </c>
      <c r="Y49" s="134">
        <v>7.64</v>
      </c>
      <c r="Z49" s="134">
        <v>0.21542920859537618</v>
      </c>
      <c r="AA49" s="133">
        <v>9227</v>
      </c>
      <c r="AB49" s="132">
        <v>-0.1</v>
      </c>
      <c r="AC49" s="131">
        <v>1078.4000000000001</v>
      </c>
      <c r="AD49" s="131">
        <v>7.6995759904597811</v>
      </c>
      <c r="AE49" s="131">
        <v>1.8</v>
      </c>
      <c r="AF49" s="131">
        <v>43.109968448423537</v>
      </c>
      <c r="AG49" s="128">
        <v>7547</v>
      </c>
      <c r="AH49" s="221">
        <v>212.28958333333333</v>
      </c>
      <c r="AI49" s="128">
        <v>103</v>
      </c>
      <c r="AJ49" s="127">
        <v>0</v>
      </c>
      <c r="AK49" s="135">
        <v>7.25</v>
      </c>
      <c r="AL49" s="134">
        <v>12.06</v>
      </c>
      <c r="AM49" s="134">
        <v>9.3916635959683479</v>
      </c>
      <c r="AN49" s="134">
        <v>9.3800000000000008</v>
      </c>
      <c r="AO49" s="134">
        <v>1.017022831301875</v>
      </c>
      <c r="AP49" s="217">
        <v>9227</v>
      </c>
    </row>
    <row r="50" spans="1:42" s="61" customFormat="1" x14ac:dyDescent="0.3">
      <c r="A50" s="123"/>
      <c r="B50" s="90"/>
      <c r="C50" s="90"/>
      <c r="D50" s="89"/>
      <c r="E50" s="89"/>
      <c r="F50" s="128">
        <v>2014</v>
      </c>
      <c r="G50" s="222" t="s">
        <v>143</v>
      </c>
      <c r="H50" s="222">
        <v>177</v>
      </c>
      <c r="I50" s="133" t="s">
        <v>5</v>
      </c>
      <c r="J50" s="135">
        <v>0.17</v>
      </c>
      <c r="K50" s="134">
        <v>18.170000000000002</v>
      </c>
      <c r="L50" s="134">
        <v>8.5139201849373496</v>
      </c>
      <c r="M50" s="134">
        <v>8.44</v>
      </c>
      <c r="N50" s="134">
        <v>3.7465377655865235</v>
      </c>
      <c r="O50" s="128">
        <v>8219</v>
      </c>
      <c r="P50" s="219">
        <v>3.0000000000000001E-3</v>
      </c>
      <c r="Q50" s="201">
        <v>0.104</v>
      </c>
      <c r="R50" s="201">
        <v>7.9722472320237325E-2</v>
      </c>
      <c r="S50" s="201">
        <v>8.6999999999999994E-2</v>
      </c>
      <c r="T50" s="201">
        <v>1.8318974012696474E-2</v>
      </c>
      <c r="U50" s="133">
        <v>8219</v>
      </c>
      <c r="V50" s="135">
        <v>6.9</v>
      </c>
      <c r="W50" s="134">
        <v>8.01</v>
      </c>
      <c r="X50" s="134">
        <v>7.4712142596422995</v>
      </c>
      <c r="Y50" s="134">
        <v>7.45</v>
      </c>
      <c r="Z50" s="134">
        <v>0.18616242109926981</v>
      </c>
      <c r="AA50" s="133">
        <v>8219</v>
      </c>
      <c r="AB50" s="132">
        <v>0.1</v>
      </c>
      <c r="AC50" s="131">
        <v>804.8</v>
      </c>
      <c r="AD50" s="131">
        <v>8.8928336780628303</v>
      </c>
      <c r="AE50" s="131">
        <v>1.2</v>
      </c>
      <c r="AF50" s="131">
        <v>42.527688156136506</v>
      </c>
      <c r="AG50" s="128">
        <v>8219</v>
      </c>
      <c r="AH50" s="221">
        <v>258.69374999999997</v>
      </c>
      <c r="AI50" s="128">
        <v>167</v>
      </c>
      <c r="AJ50" s="127">
        <v>0</v>
      </c>
      <c r="AK50" s="135">
        <v>7.54</v>
      </c>
      <c r="AL50" s="134">
        <v>11.12</v>
      </c>
      <c r="AM50" s="134">
        <v>9.0969838179826912</v>
      </c>
      <c r="AN50" s="134">
        <v>9.0399999999999991</v>
      </c>
      <c r="AO50" s="134">
        <v>0.81376757116168708</v>
      </c>
      <c r="AP50" s="217">
        <v>8219</v>
      </c>
    </row>
    <row r="51" spans="1:42" s="61" customFormat="1" x14ac:dyDescent="0.3">
      <c r="A51" s="123"/>
      <c r="B51" s="90"/>
      <c r="C51" s="90"/>
      <c r="D51" s="89"/>
      <c r="E51" s="89"/>
      <c r="F51" s="128">
        <v>2015</v>
      </c>
      <c r="G51" s="220" t="s">
        <v>135</v>
      </c>
      <c r="H51" s="220">
        <v>217</v>
      </c>
      <c r="I51" s="133" t="s">
        <v>5</v>
      </c>
      <c r="J51" s="135">
        <v>-0.04</v>
      </c>
      <c r="K51" s="134">
        <v>19.28</v>
      </c>
      <c r="L51" s="134">
        <v>8.5164776119403172</v>
      </c>
      <c r="M51" s="134">
        <v>8.2899999999999991</v>
      </c>
      <c r="N51" s="134">
        <v>4.0943392170151203</v>
      </c>
      <c r="O51" s="133">
        <v>10050</v>
      </c>
      <c r="P51" s="219">
        <v>5.2999999999999999E-2</v>
      </c>
      <c r="Q51" s="201">
        <v>0.191</v>
      </c>
      <c r="R51" s="201">
        <v>9.5708855721394023E-2</v>
      </c>
      <c r="S51" s="201">
        <v>9.2999999999999999E-2</v>
      </c>
      <c r="T51" s="201">
        <v>4.0310719863554438E-2</v>
      </c>
      <c r="U51" s="133">
        <v>10050</v>
      </c>
      <c r="V51" s="135">
        <v>6.93</v>
      </c>
      <c r="W51" s="134">
        <v>8.27</v>
      </c>
      <c r="X51" s="134">
        <v>7.6547761194030244</v>
      </c>
      <c r="Y51" s="134">
        <v>7.64</v>
      </c>
      <c r="Z51" s="134">
        <v>0.21174902630514145</v>
      </c>
      <c r="AA51" s="133">
        <v>10050</v>
      </c>
      <c r="AB51" s="132">
        <v>0</v>
      </c>
      <c r="AC51" s="131">
        <v>1189</v>
      </c>
      <c r="AD51" s="131">
        <v>5.8764366098993905</v>
      </c>
      <c r="AE51" s="131">
        <v>3</v>
      </c>
      <c r="AF51" s="131">
        <v>24.015403641039011</v>
      </c>
      <c r="AG51" s="128">
        <v>10041</v>
      </c>
      <c r="AH51" s="218">
        <v>127.32564102564105</v>
      </c>
      <c r="AI51" s="128">
        <v>64</v>
      </c>
      <c r="AJ51" s="127">
        <v>0</v>
      </c>
      <c r="AK51" s="135">
        <v>6.85</v>
      </c>
      <c r="AL51" s="134">
        <v>11.85</v>
      </c>
      <c r="AM51" s="134">
        <v>9.1012029850746483</v>
      </c>
      <c r="AN51" s="134">
        <v>9.0299999999999994</v>
      </c>
      <c r="AO51" s="134">
        <v>0.96595546109635766</v>
      </c>
      <c r="AP51" s="217">
        <v>10050</v>
      </c>
    </row>
    <row r="52" spans="1:42" s="61" customFormat="1" ht="14.4" thickBot="1" x14ac:dyDescent="0.35">
      <c r="A52" s="123"/>
      <c r="B52" s="90"/>
      <c r="C52" s="90"/>
      <c r="D52" s="89"/>
      <c r="E52" s="89"/>
      <c r="F52" s="115">
        <v>2016</v>
      </c>
      <c r="G52" s="122" t="s">
        <v>256</v>
      </c>
      <c r="H52" s="122">
        <v>61</v>
      </c>
      <c r="I52" s="119" t="s">
        <v>5</v>
      </c>
      <c r="J52" s="113">
        <v>0.06</v>
      </c>
      <c r="K52" s="112">
        <v>16.95</v>
      </c>
      <c r="L52" s="112">
        <v>6.4098472429210211</v>
      </c>
      <c r="M52" s="112">
        <v>5.3</v>
      </c>
      <c r="N52" s="112">
        <v>4.1634420536846974</v>
      </c>
      <c r="O52" s="119">
        <v>2684</v>
      </c>
      <c r="P52" s="121">
        <v>0.05</v>
      </c>
      <c r="Q52" s="120">
        <v>8.8999999999999996E-2</v>
      </c>
      <c r="R52" s="120">
        <v>6.8135245901639899E-2</v>
      </c>
      <c r="S52" s="120">
        <v>6.7000000000000004E-2</v>
      </c>
      <c r="T52" s="120">
        <v>8.7678024157311577E-3</v>
      </c>
      <c r="U52" s="119">
        <v>2684</v>
      </c>
      <c r="V52" s="113">
        <v>7</v>
      </c>
      <c r="W52" s="112">
        <v>7.97</v>
      </c>
      <c r="X52" s="112">
        <v>7.4478315946348879</v>
      </c>
      <c r="Y52" s="112">
        <v>7.39</v>
      </c>
      <c r="Z52" s="112">
        <v>0.18531493464411466</v>
      </c>
      <c r="AA52" s="119">
        <v>2684</v>
      </c>
      <c r="AB52" s="118">
        <v>0.6</v>
      </c>
      <c r="AC52" s="117">
        <v>340.1</v>
      </c>
      <c r="AD52" s="117">
        <v>18.84873323397915</v>
      </c>
      <c r="AE52" s="117">
        <v>9.5500000000000007</v>
      </c>
      <c r="AF52" s="117">
        <v>27.373426569969585</v>
      </c>
      <c r="AG52" s="115">
        <v>2684</v>
      </c>
      <c r="AH52" s="116">
        <v>88.564583333333346</v>
      </c>
      <c r="AI52" s="115">
        <v>262</v>
      </c>
      <c r="AJ52" s="114">
        <v>0</v>
      </c>
      <c r="AK52" s="113">
        <v>7.78</v>
      </c>
      <c r="AL52" s="112">
        <v>11.64</v>
      </c>
      <c r="AM52" s="112">
        <v>9.8286065573770394</v>
      </c>
      <c r="AN52" s="112">
        <v>10.07</v>
      </c>
      <c r="AO52" s="112">
        <v>0.97683401453802521</v>
      </c>
      <c r="AP52" s="111">
        <v>2684</v>
      </c>
    </row>
    <row r="53" spans="1:42" s="61" customFormat="1" ht="14.4" thickBot="1" x14ac:dyDescent="0.35">
      <c r="A53" s="110"/>
      <c r="B53" s="109"/>
      <c r="C53" s="109"/>
      <c r="D53" s="108"/>
      <c r="E53" s="108"/>
      <c r="F53" s="107" t="s">
        <v>255</v>
      </c>
      <c r="G53" s="106"/>
      <c r="H53" s="105">
        <f>SUM(H46:H52)</f>
        <v>1221</v>
      </c>
      <c r="I53" s="104"/>
      <c r="J53" s="94">
        <v>-0.1</v>
      </c>
      <c r="K53" s="93">
        <v>19.28</v>
      </c>
      <c r="L53" s="93">
        <v>7.7183698541562062</v>
      </c>
      <c r="M53" s="93">
        <v>7.51</v>
      </c>
      <c r="N53" s="93">
        <v>4.1194151285478728</v>
      </c>
      <c r="O53" s="101">
        <v>55676</v>
      </c>
      <c r="P53" s="103">
        <v>0</v>
      </c>
      <c r="Q53" s="102">
        <v>0.23300000000000001</v>
      </c>
      <c r="R53" s="102">
        <v>8.0924617429410609E-2</v>
      </c>
      <c r="S53" s="102">
        <v>8.3000000000000004E-2</v>
      </c>
      <c r="T53" s="102">
        <v>2.412345087776659E-2</v>
      </c>
      <c r="U53" s="101">
        <v>55676</v>
      </c>
      <c r="V53" s="94">
        <v>6.76</v>
      </c>
      <c r="W53" s="93">
        <v>9.1199999999999992</v>
      </c>
      <c r="X53" s="93">
        <v>7.6835460512517617</v>
      </c>
      <c r="Y53" s="93">
        <v>7.67</v>
      </c>
      <c r="Z53" s="93">
        <v>0.24042475534238841</v>
      </c>
      <c r="AA53" s="101">
        <v>55676</v>
      </c>
      <c r="AB53" s="100">
        <v>0</v>
      </c>
      <c r="AC53" s="99">
        <v>1189</v>
      </c>
      <c r="AD53" s="99">
        <v>6.1481782651381929</v>
      </c>
      <c r="AE53" s="99">
        <v>1.1000000000000001</v>
      </c>
      <c r="AF53" s="99">
        <v>29.855824368744521</v>
      </c>
      <c r="AG53" s="98">
        <v>53987</v>
      </c>
      <c r="AH53" s="97">
        <f>MAX(AH46:AH52)</f>
        <v>258.69374999999997</v>
      </c>
      <c r="AI53" s="96">
        <f>SUM(AI46:AI52)</f>
        <v>795</v>
      </c>
      <c r="AJ53" s="96">
        <f>SUM(AJ46:AJ50)</f>
        <v>0</v>
      </c>
      <c r="AK53" s="94">
        <v>6.85</v>
      </c>
      <c r="AL53" s="93">
        <v>14.41</v>
      </c>
      <c r="AM53" s="93">
        <v>9.4732430490696409</v>
      </c>
      <c r="AN53" s="93">
        <v>9.41</v>
      </c>
      <c r="AO53" s="93">
        <v>1.0281581059742253</v>
      </c>
      <c r="AP53" s="92">
        <v>55676</v>
      </c>
    </row>
    <row r="54" spans="1:42" x14ac:dyDescent="0.3">
      <c r="A54" s="175" t="s">
        <v>254</v>
      </c>
      <c r="B54" s="173">
        <v>680593.5</v>
      </c>
      <c r="C54" s="173">
        <v>4913685.4000000004</v>
      </c>
      <c r="D54" s="172">
        <v>44.353961119905598</v>
      </c>
      <c r="E54" s="172">
        <v>-114.733976356296</v>
      </c>
      <c r="F54" s="208">
        <v>2016</v>
      </c>
      <c r="G54" s="216" t="s">
        <v>120</v>
      </c>
      <c r="H54" s="216">
        <v>189</v>
      </c>
      <c r="I54" s="211" t="s">
        <v>5</v>
      </c>
      <c r="J54" s="204">
        <v>0.85</v>
      </c>
      <c r="K54" s="212">
        <v>18.77</v>
      </c>
      <c r="L54" s="203">
        <v>8.2583291543195489</v>
      </c>
      <c r="M54" s="203">
        <v>7.74</v>
      </c>
      <c r="N54" s="203">
        <v>3.7212530401016064</v>
      </c>
      <c r="O54" s="211">
        <v>8774</v>
      </c>
      <c r="P54" s="215">
        <v>4.8000000000000001E-2</v>
      </c>
      <c r="Q54" s="213">
        <v>9.9000000000000005E-2</v>
      </c>
      <c r="R54" s="214">
        <v>7.7424435833142152E-2</v>
      </c>
      <c r="S54" s="213">
        <v>8.3000000000000004E-2</v>
      </c>
      <c r="T54" s="213">
        <v>1.5641681205095515E-2</v>
      </c>
      <c r="U54" s="211">
        <v>8774</v>
      </c>
      <c r="V54" s="204">
        <v>7.5</v>
      </c>
      <c r="W54" s="212">
        <v>8.1199999999999992</v>
      </c>
      <c r="X54" s="203">
        <v>7.7458784456990974</v>
      </c>
      <c r="Y54" s="203">
        <v>7.69</v>
      </c>
      <c r="Z54" s="203">
        <v>0.13400569174097934</v>
      </c>
      <c r="AA54" s="211">
        <v>3011</v>
      </c>
      <c r="AB54" s="210">
        <v>0.1</v>
      </c>
      <c r="AC54" s="209">
        <v>352.6</v>
      </c>
      <c r="AD54" s="209">
        <v>3.7373033963985063</v>
      </c>
      <c r="AE54" s="209">
        <v>1</v>
      </c>
      <c r="AF54" s="209">
        <v>8.9103455291477722</v>
      </c>
      <c r="AG54" s="208">
        <v>8774</v>
      </c>
      <c r="AH54" s="207">
        <v>46.079166666666652</v>
      </c>
      <c r="AI54" s="206">
        <v>31</v>
      </c>
      <c r="AJ54" s="205">
        <v>0</v>
      </c>
      <c r="AK54" s="204">
        <v>7.27</v>
      </c>
      <c r="AL54" s="203">
        <v>11.48</v>
      </c>
      <c r="AM54" s="203">
        <v>9.3580635969910713</v>
      </c>
      <c r="AN54" s="203">
        <v>9.43</v>
      </c>
      <c r="AO54" s="203">
        <v>0.84433538690766219</v>
      </c>
      <c r="AP54" s="202">
        <v>8774</v>
      </c>
    </row>
    <row r="55" spans="1:42" x14ac:dyDescent="0.3">
      <c r="A55" s="200"/>
      <c r="B55" s="141"/>
      <c r="C55" s="141"/>
      <c r="D55" s="140"/>
      <c r="E55" s="140"/>
      <c r="F55" s="34">
        <v>2017</v>
      </c>
      <c r="G55" s="139" t="s">
        <v>113</v>
      </c>
      <c r="H55" s="139">
        <v>197</v>
      </c>
      <c r="I55" s="136" t="s">
        <v>5</v>
      </c>
      <c r="J55" s="126">
        <v>-0.03</v>
      </c>
      <c r="K55" s="134">
        <v>16.63</v>
      </c>
      <c r="L55" s="125">
        <v>7.2415658794967923</v>
      </c>
      <c r="M55" s="125">
        <v>6.75</v>
      </c>
      <c r="N55" s="125">
        <v>3.9717570722883453</v>
      </c>
      <c r="O55" s="136">
        <v>9062</v>
      </c>
      <c r="P55" s="138">
        <v>4.2999999999999997E-2</v>
      </c>
      <c r="Q55" s="137">
        <v>9.5000000000000001E-2</v>
      </c>
      <c r="R55" s="201">
        <v>7.2906201721473593E-2</v>
      </c>
      <c r="S55" s="137">
        <v>7.9000000000000001E-2</v>
      </c>
      <c r="T55" s="137">
        <v>1.5987649298154299E-2</v>
      </c>
      <c r="U55" s="136">
        <v>9062</v>
      </c>
      <c r="V55" s="126">
        <v>7.43</v>
      </c>
      <c r="W55" s="134">
        <v>8.2899999999999991</v>
      </c>
      <c r="X55" s="125">
        <v>7.7790896049437324</v>
      </c>
      <c r="Y55" s="125">
        <v>7.74</v>
      </c>
      <c r="Z55" s="125">
        <v>0.16472823758242564</v>
      </c>
      <c r="AA55" s="136">
        <v>9062</v>
      </c>
      <c r="AB55" s="158">
        <v>0</v>
      </c>
      <c r="AC55" s="130">
        <v>534.70000000000005</v>
      </c>
      <c r="AD55" s="130">
        <v>10.410152284263722</v>
      </c>
      <c r="AE55" s="130">
        <v>0.9</v>
      </c>
      <c r="AF55" s="130">
        <v>26.707828423609495</v>
      </c>
      <c r="AG55" s="34">
        <v>9062</v>
      </c>
      <c r="AH55" s="129">
        <v>322.37272727272727</v>
      </c>
      <c r="AI55" s="128">
        <v>588</v>
      </c>
      <c r="AJ55" s="127">
        <v>1</v>
      </c>
      <c r="AK55" s="126">
        <v>7.69</v>
      </c>
      <c r="AL55" s="125">
        <v>11.69</v>
      </c>
      <c r="AM55" s="125">
        <v>9.5743996910174296</v>
      </c>
      <c r="AN55" s="125">
        <v>9.59</v>
      </c>
      <c r="AO55" s="125">
        <v>0.91731761832066039</v>
      </c>
      <c r="AP55" s="124">
        <v>9062</v>
      </c>
    </row>
    <row r="56" spans="1:42" ht="14.4" thickBot="1" x14ac:dyDescent="0.35">
      <c r="A56" s="200"/>
      <c r="B56" s="141"/>
      <c r="C56" s="141"/>
      <c r="D56" s="140"/>
      <c r="E56" s="140"/>
      <c r="F56" s="193">
        <v>2018</v>
      </c>
      <c r="G56" s="199" t="s">
        <v>102</v>
      </c>
      <c r="H56" s="199">
        <v>216</v>
      </c>
      <c r="I56" s="196" t="s">
        <v>5</v>
      </c>
      <c r="J56" s="191">
        <v>-0.04</v>
      </c>
      <c r="K56" s="112">
        <v>18.170000000000002</v>
      </c>
      <c r="L56" s="190">
        <v>7.5410477440193588</v>
      </c>
      <c r="M56" s="190">
        <v>7.13</v>
      </c>
      <c r="N56" s="190">
        <v>4.1916496133821903</v>
      </c>
      <c r="O56" s="196">
        <v>9907</v>
      </c>
      <c r="P56" s="198">
        <v>4.3999999999999997E-2</v>
      </c>
      <c r="Q56" s="197">
        <v>9.6000000000000002E-2</v>
      </c>
      <c r="R56" s="120">
        <v>7.6836681134557383E-2</v>
      </c>
      <c r="S56" s="197">
        <v>8.4000000000000005E-2</v>
      </c>
      <c r="T56" s="197">
        <v>1.5551824715279414E-2</v>
      </c>
      <c r="U56" s="196">
        <v>9907</v>
      </c>
      <c r="V56" s="191">
        <v>7.27</v>
      </c>
      <c r="W56" s="112">
        <v>8.25</v>
      </c>
      <c r="X56" s="190">
        <v>7.7234934894519709</v>
      </c>
      <c r="Y56" s="190">
        <v>7.72</v>
      </c>
      <c r="Z56" s="190">
        <v>0.18853007390710708</v>
      </c>
      <c r="AA56" s="196">
        <v>9907</v>
      </c>
      <c r="AB56" s="195">
        <v>0.1</v>
      </c>
      <c r="AC56" s="194">
        <v>224.3</v>
      </c>
      <c r="AD56" s="194">
        <v>3.4756535782782176</v>
      </c>
      <c r="AE56" s="194">
        <v>0.9</v>
      </c>
      <c r="AF56" s="194">
        <v>6.4802977398416868</v>
      </c>
      <c r="AG56" s="193">
        <v>9907</v>
      </c>
      <c r="AH56" s="192">
        <v>29.602083333333322</v>
      </c>
      <c r="AI56" s="115">
        <v>5</v>
      </c>
      <c r="AJ56" s="114">
        <v>0</v>
      </c>
      <c r="AK56" s="191">
        <v>7.57</v>
      </c>
      <c r="AL56" s="190">
        <v>11.55</v>
      </c>
      <c r="AM56" s="190">
        <v>9.4650065610174643</v>
      </c>
      <c r="AN56" s="190">
        <v>9.4600000000000009</v>
      </c>
      <c r="AO56" s="190">
        <v>0.8708167850151699</v>
      </c>
      <c r="AP56" s="189">
        <v>9907</v>
      </c>
    </row>
    <row r="57" spans="1:42" s="176" customFormat="1" ht="14.4" thickBot="1" x14ac:dyDescent="0.35">
      <c r="A57" s="110"/>
      <c r="B57" s="188"/>
      <c r="C57" s="109"/>
      <c r="D57" s="108"/>
      <c r="E57" s="108"/>
      <c r="F57" s="187" t="s">
        <v>253</v>
      </c>
      <c r="G57" s="186"/>
      <c r="H57" s="186">
        <f>SUM(H54:H56)</f>
        <v>602</v>
      </c>
      <c r="I57" s="181"/>
      <c r="J57" s="179">
        <v>-0.04</v>
      </c>
      <c r="K57" s="93">
        <v>18.77</v>
      </c>
      <c r="L57" s="178">
        <v>7.6700720902570314</v>
      </c>
      <c r="M57" s="178">
        <v>7.25</v>
      </c>
      <c r="N57" s="178">
        <v>3.9975787867881594</v>
      </c>
      <c r="O57" s="181">
        <f>SUM(O54:O56)</f>
        <v>27743</v>
      </c>
      <c r="P57" s="185">
        <v>4.2999999999999997E-2</v>
      </c>
      <c r="Q57" s="184">
        <v>9.9000000000000005E-2</v>
      </c>
      <c r="R57" s="102">
        <v>7.5738708863491211E-2</v>
      </c>
      <c r="S57" s="184">
        <v>8.3000000000000004E-2</v>
      </c>
      <c r="T57" s="184">
        <v>1.5848274118625882E-2</v>
      </c>
      <c r="U57" s="181">
        <f>SUM(U54:U56)</f>
        <v>27743</v>
      </c>
      <c r="V57" s="179">
        <v>7.27</v>
      </c>
      <c r="W57" s="93">
        <v>8.2899999999999991</v>
      </c>
      <c r="X57" s="178">
        <v>7.7494813466789108</v>
      </c>
      <c r="Y57" s="178">
        <v>7.73</v>
      </c>
      <c r="Z57" s="178">
        <v>0.17416448416401406</v>
      </c>
      <c r="AA57" s="181">
        <f>SUM(AA54:AA56)</f>
        <v>21980</v>
      </c>
      <c r="AB57" s="183">
        <v>0</v>
      </c>
      <c r="AC57" s="182">
        <v>534.70000000000005</v>
      </c>
      <c r="AD57" s="182">
        <v>5.8234942147562787</v>
      </c>
      <c r="AE57" s="182">
        <v>0.9</v>
      </c>
      <c r="AF57" s="182">
        <v>16.831448758453398</v>
      </c>
      <c r="AG57" s="181">
        <f>SUM(AG54:AG56)</f>
        <v>27743</v>
      </c>
      <c r="AH57" s="180">
        <f>MAX(AH54:AH56)</f>
        <v>322.37272727272727</v>
      </c>
      <c r="AI57" s="96">
        <f>SUM(AI54:AI56)</f>
        <v>624</v>
      </c>
      <c r="AJ57" s="96">
        <f>SUM(AJ54:AJ56)</f>
        <v>1</v>
      </c>
      <c r="AK57" s="179">
        <v>7.27</v>
      </c>
      <c r="AL57" s="178">
        <v>11.69</v>
      </c>
      <c r="AM57" s="178">
        <v>9.4669170601593091</v>
      </c>
      <c r="AN57" s="178">
        <v>9.49</v>
      </c>
      <c r="AO57" s="178">
        <v>0.88237434992700847</v>
      </c>
      <c r="AP57" s="177">
        <f>SUM(AP54:AP56)</f>
        <v>27743</v>
      </c>
    </row>
    <row r="58" spans="1:42" x14ac:dyDescent="0.3">
      <c r="A58" s="175" t="s">
        <v>304</v>
      </c>
      <c r="B58" s="174">
        <v>681512</v>
      </c>
      <c r="C58" s="173">
        <v>4916440</v>
      </c>
      <c r="D58" s="172">
        <v>44.378515999999998</v>
      </c>
      <c r="E58" s="172">
        <v>-114.72150600000001</v>
      </c>
      <c r="F58" s="164">
        <v>2006</v>
      </c>
      <c r="G58" s="171" t="s">
        <v>90</v>
      </c>
      <c r="H58" s="171">
        <v>14</v>
      </c>
      <c r="I58" s="167" t="s">
        <v>91</v>
      </c>
      <c r="J58" s="161">
        <v>3.31</v>
      </c>
      <c r="K58" s="170" t="s">
        <v>252</v>
      </c>
      <c r="L58" s="160">
        <v>6.5817569193742482</v>
      </c>
      <c r="M58" s="160">
        <v>6.05</v>
      </c>
      <c r="N58" s="160">
        <v>2.3262723257632056</v>
      </c>
      <c r="O58" s="167">
        <v>831</v>
      </c>
      <c r="P58" s="169">
        <v>7.0000000000000007E-2</v>
      </c>
      <c r="Q58" s="168">
        <v>0.11</v>
      </c>
      <c r="R58" s="168">
        <v>8.4820697954272273E-2</v>
      </c>
      <c r="S58" s="168">
        <v>8.4000000000000005E-2</v>
      </c>
      <c r="T58" s="168">
        <v>5.4776967276386826E-3</v>
      </c>
      <c r="U58" s="167">
        <v>831</v>
      </c>
      <c r="V58" s="161">
        <v>7.59</v>
      </c>
      <c r="W58" s="160">
        <v>7.89</v>
      </c>
      <c r="X58" s="160">
        <v>7.6983874849579133</v>
      </c>
      <c r="Y58" s="160">
        <v>7.67</v>
      </c>
      <c r="Z58" s="160">
        <v>7.6115315415331286E-2</v>
      </c>
      <c r="AA58" s="167">
        <v>831</v>
      </c>
      <c r="AB58" s="166">
        <v>0</v>
      </c>
      <c r="AC58" s="165">
        <v>853.8</v>
      </c>
      <c r="AD58" s="165">
        <v>18.5</v>
      </c>
      <c r="AE58" s="165">
        <v>1.5</v>
      </c>
      <c r="AF58" s="165">
        <v>84</v>
      </c>
      <c r="AG58" s="164">
        <v>831</v>
      </c>
      <c r="AH58" s="163">
        <v>38.982291666666676</v>
      </c>
      <c r="AI58" s="162">
        <v>37</v>
      </c>
      <c r="AJ58" s="90">
        <v>0</v>
      </c>
      <c r="AK58" s="161">
        <v>9.76</v>
      </c>
      <c r="AL58" s="160">
        <v>10.94</v>
      </c>
      <c r="AM58" s="160">
        <v>10.415186567164184</v>
      </c>
      <c r="AN58" s="160">
        <v>10.48</v>
      </c>
      <c r="AO58" s="160">
        <v>0.32324716411311177</v>
      </c>
      <c r="AP58" s="159">
        <v>268</v>
      </c>
    </row>
    <row r="59" spans="1:42" x14ac:dyDescent="0.3">
      <c r="A59" s="142"/>
      <c r="B59" s="141"/>
      <c r="C59" s="141"/>
      <c r="D59" s="140"/>
      <c r="E59" s="140"/>
      <c r="F59" s="34">
        <v>2007</v>
      </c>
      <c r="G59" s="139" t="s">
        <v>86</v>
      </c>
      <c r="H59" s="139">
        <v>107</v>
      </c>
      <c r="I59" s="136" t="s">
        <v>5</v>
      </c>
      <c r="J59" s="126">
        <v>2.06</v>
      </c>
      <c r="K59" s="134" t="s">
        <v>251</v>
      </c>
      <c r="L59" s="125">
        <v>10.12304793388431</v>
      </c>
      <c r="M59" s="125">
        <v>9.31</v>
      </c>
      <c r="N59" s="125">
        <v>4.3554067573352118</v>
      </c>
      <c r="O59" s="136">
        <v>3025</v>
      </c>
      <c r="P59" s="138">
        <v>3.0000000000000001E-3</v>
      </c>
      <c r="Q59" s="137">
        <v>0.23799999999999999</v>
      </c>
      <c r="R59" s="137">
        <v>0.10900727272727144</v>
      </c>
      <c r="S59" s="137">
        <v>9.0999999999999998E-2</v>
      </c>
      <c r="T59" s="137">
        <v>4.3545990102057716E-2</v>
      </c>
      <c r="U59" s="136">
        <v>3025</v>
      </c>
      <c r="V59" s="126">
        <v>7.5</v>
      </c>
      <c r="W59" s="125">
        <v>8.33</v>
      </c>
      <c r="X59" s="125">
        <v>7.8017355371901154</v>
      </c>
      <c r="Y59" s="125">
        <v>7.75</v>
      </c>
      <c r="Z59" s="125">
        <v>0.18607686408503663</v>
      </c>
      <c r="AA59" s="136">
        <v>3025</v>
      </c>
      <c r="AB59" s="158">
        <v>0</v>
      </c>
      <c r="AC59" s="130">
        <v>924.5</v>
      </c>
      <c r="AD59" s="130">
        <v>0.22448979591836735</v>
      </c>
      <c r="AE59" s="130">
        <v>0.6</v>
      </c>
      <c r="AF59" s="130">
        <v>62.85</v>
      </c>
      <c r="AG59" s="34">
        <v>3025</v>
      </c>
      <c r="AH59" s="129">
        <v>150.86666666666665</v>
      </c>
      <c r="AI59" s="128">
        <v>106</v>
      </c>
      <c r="AJ59" s="127">
        <v>0</v>
      </c>
      <c r="AK59" s="126">
        <v>6.89</v>
      </c>
      <c r="AL59" s="125">
        <v>11.18</v>
      </c>
      <c r="AM59" s="125">
        <v>8.9177854406130042</v>
      </c>
      <c r="AN59" s="125">
        <v>8.9700000000000006</v>
      </c>
      <c r="AO59" s="125">
        <v>0.80572139609732352</v>
      </c>
      <c r="AP59" s="124">
        <v>2610</v>
      </c>
    </row>
    <row r="60" spans="1:42" x14ac:dyDescent="0.3">
      <c r="A60" s="142"/>
      <c r="B60" s="141"/>
      <c r="C60" s="141"/>
      <c r="D60" s="140"/>
      <c r="E60" s="140"/>
      <c r="F60" s="34">
        <v>2008</v>
      </c>
      <c r="G60" s="139" t="s">
        <v>77</v>
      </c>
      <c r="H60" s="139">
        <v>37</v>
      </c>
      <c r="I60" s="136" t="s">
        <v>5</v>
      </c>
      <c r="J60" s="126">
        <v>-0.01</v>
      </c>
      <c r="K60" s="134" t="s">
        <v>250</v>
      </c>
      <c r="L60" s="125">
        <v>5.5808520710059986</v>
      </c>
      <c r="M60" s="125">
        <v>3.4750000000000001</v>
      </c>
      <c r="N60" s="125">
        <v>5.2091351405376045</v>
      </c>
      <c r="O60" s="136">
        <v>1690</v>
      </c>
      <c r="P60" s="138">
        <v>0</v>
      </c>
      <c r="Q60" s="137">
        <v>0.26300000000000001</v>
      </c>
      <c r="R60" s="137">
        <v>0.14572011834319529</v>
      </c>
      <c r="S60" s="137">
        <v>0.158</v>
      </c>
      <c r="T60" s="137">
        <v>4.1909998411241392E-2</v>
      </c>
      <c r="U60" s="136">
        <v>1690</v>
      </c>
      <c r="V60" s="126">
        <v>6.84</v>
      </c>
      <c r="W60" s="125">
        <v>7.6</v>
      </c>
      <c r="X60" s="125">
        <v>7.34</v>
      </c>
      <c r="Y60" s="125">
        <v>7.37</v>
      </c>
      <c r="Z60" s="125">
        <v>0.12</v>
      </c>
      <c r="AA60" s="136">
        <v>1686</v>
      </c>
      <c r="AB60" s="158">
        <v>0</v>
      </c>
      <c r="AC60" s="130">
        <v>890.5</v>
      </c>
      <c r="AD60" s="130">
        <v>38.33</v>
      </c>
      <c r="AE60" s="130">
        <v>2.5</v>
      </c>
      <c r="AF60" s="130">
        <v>127.12</v>
      </c>
      <c r="AG60" s="34">
        <v>1217</v>
      </c>
      <c r="AH60" s="129">
        <v>384.32916666666671</v>
      </c>
      <c r="AI60" s="128">
        <v>139</v>
      </c>
      <c r="AJ60" s="127">
        <v>0</v>
      </c>
      <c r="AK60" s="126">
        <v>7.11</v>
      </c>
      <c r="AL60" s="125">
        <v>11.41</v>
      </c>
      <c r="AM60" s="125">
        <v>9.6580177514792869</v>
      </c>
      <c r="AN60" s="125">
        <v>10.119999999999999</v>
      </c>
      <c r="AO60" s="125">
        <v>1.3359735241514619</v>
      </c>
      <c r="AP60" s="124">
        <v>1690</v>
      </c>
    </row>
    <row r="61" spans="1:42" x14ac:dyDescent="0.3">
      <c r="A61" s="142"/>
      <c r="B61" s="141"/>
      <c r="C61" s="141"/>
      <c r="D61" s="140"/>
      <c r="E61" s="140"/>
      <c r="F61" s="34">
        <v>2009</v>
      </c>
      <c r="G61" s="139" t="s">
        <v>74</v>
      </c>
      <c r="H61" s="139">
        <v>170</v>
      </c>
      <c r="I61" s="136" t="s">
        <v>5</v>
      </c>
      <c r="J61" s="126">
        <v>-5.45</v>
      </c>
      <c r="K61" s="134">
        <v>19.79</v>
      </c>
      <c r="L61" s="125">
        <v>7.9131853426713139</v>
      </c>
      <c r="M61" s="125">
        <v>7.69</v>
      </c>
      <c r="N61" s="125">
        <v>4.4649442774563921</v>
      </c>
      <c r="O61" s="136">
        <v>7996</v>
      </c>
      <c r="P61" s="138">
        <v>0</v>
      </c>
      <c r="Q61" s="137">
        <v>0.27700000000000002</v>
      </c>
      <c r="R61" s="137">
        <v>0.10317458729364724</v>
      </c>
      <c r="S61" s="137">
        <v>9.2999999999999999E-2</v>
      </c>
      <c r="T61" s="137">
        <v>7.1752509005677881E-2</v>
      </c>
      <c r="U61" s="136">
        <v>7996</v>
      </c>
      <c r="V61" s="135">
        <v>6.02</v>
      </c>
      <c r="W61" s="134">
        <v>8.6999999999999993</v>
      </c>
      <c r="X61" s="134">
        <v>7.8584029514756564</v>
      </c>
      <c r="Y61" s="134">
        <v>7.86</v>
      </c>
      <c r="Z61" s="134">
        <v>0.21299728428652315</v>
      </c>
      <c r="AA61" s="133">
        <v>7996</v>
      </c>
      <c r="AB61" s="132">
        <v>0</v>
      </c>
      <c r="AC61" s="131">
        <v>1218.8</v>
      </c>
      <c r="AD61" s="130">
        <v>135.5</v>
      </c>
      <c r="AE61" s="130">
        <v>3.1</v>
      </c>
      <c r="AF61" s="130">
        <v>287.26</v>
      </c>
      <c r="AG61" s="34">
        <v>7383</v>
      </c>
      <c r="AH61" s="129">
        <v>1078.2958333333336</v>
      </c>
      <c r="AI61" s="128">
        <v>1930</v>
      </c>
      <c r="AJ61" s="127">
        <v>3</v>
      </c>
      <c r="AK61" s="126">
        <v>6.8</v>
      </c>
      <c r="AL61" s="125">
        <v>13.27</v>
      </c>
      <c r="AM61" s="125">
        <v>9.4017343771088839</v>
      </c>
      <c r="AN61" s="125">
        <v>9.3699999999999992</v>
      </c>
      <c r="AO61" s="125">
        <v>1.1240214134344402</v>
      </c>
      <c r="AP61" s="124">
        <v>7409</v>
      </c>
    </row>
    <row r="62" spans="1:42" x14ac:dyDescent="0.3">
      <c r="A62" s="142"/>
      <c r="B62" s="141"/>
      <c r="C62" s="141"/>
      <c r="D62" s="140"/>
      <c r="E62" s="140"/>
      <c r="F62" s="10">
        <v>2010</v>
      </c>
      <c r="G62" s="157" t="s">
        <v>62</v>
      </c>
      <c r="H62" s="157">
        <v>192</v>
      </c>
      <c r="I62" s="154" t="s">
        <v>5</v>
      </c>
      <c r="J62" s="145">
        <v>-0.04</v>
      </c>
      <c r="K62" s="152">
        <v>18.88</v>
      </c>
      <c r="L62" s="144">
        <v>7.2635530889113422</v>
      </c>
      <c r="M62" s="144">
        <v>7.16</v>
      </c>
      <c r="N62" s="144">
        <v>4.3147567800700175</v>
      </c>
      <c r="O62" s="154">
        <v>8919</v>
      </c>
      <c r="P62" s="156">
        <v>1E-3</v>
      </c>
      <c r="Q62" s="155">
        <v>0.16800000000000001</v>
      </c>
      <c r="R62" s="155">
        <v>0.12788036775423089</v>
      </c>
      <c r="S62" s="155">
        <v>0.13900000000000001</v>
      </c>
      <c r="T62" s="155">
        <v>2.845112299515468E-2</v>
      </c>
      <c r="U62" s="154">
        <v>8919</v>
      </c>
      <c r="V62" s="153">
        <v>6.16</v>
      </c>
      <c r="W62" s="152">
        <v>8.34</v>
      </c>
      <c r="X62" s="152">
        <v>7.6533411817466996</v>
      </c>
      <c r="Y62" s="152">
        <v>7.63</v>
      </c>
      <c r="Z62" s="152">
        <v>0.10678665688830592</v>
      </c>
      <c r="AA62" s="151">
        <v>8919</v>
      </c>
      <c r="AB62" s="150">
        <v>0</v>
      </c>
      <c r="AC62" s="149">
        <v>1199.2</v>
      </c>
      <c r="AD62" s="148">
        <v>5.9552191949770039</v>
      </c>
      <c r="AE62" s="148">
        <v>0</v>
      </c>
      <c r="AF62" s="148">
        <v>51.578833744475958</v>
      </c>
      <c r="AG62" s="10">
        <v>8919</v>
      </c>
      <c r="AH62" s="147">
        <v>288.33541666666667</v>
      </c>
      <c r="AI62" s="36">
        <v>127</v>
      </c>
      <c r="AJ62" s="146">
        <v>0</v>
      </c>
      <c r="AK62" s="145">
        <v>6.78</v>
      </c>
      <c r="AL62" s="144">
        <v>14.7</v>
      </c>
      <c r="AM62" s="144">
        <v>10.213971862831288</v>
      </c>
      <c r="AN62" s="144">
        <v>10.29</v>
      </c>
      <c r="AO62" s="144">
        <v>1.4193398391887968</v>
      </c>
      <c r="AP62" s="143">
        <v>7961</v>
      </c>
    </row>
    <row r="63" spans="1:42" x14ac:dyDescent="0.3">
      <c r="A63" s="142"/>
      <c r="B63" s="141"/>
      <c r="C63" s="141"/>
      <c r="D63" s="140"/>
      <c r="E63" s="140"/>
      <c r="F63" s="34">
        <v>2011</v>
      </c>
      <c r="G63" s="139" t="s">
        <v>47</v>
      </c>
      <c r="H63" s="139">
        <v>219</v>
      </c>
      <c r="I63" s="136" t="s">
        <v>5</v>
      </c>
      <c r="J63" s="126">
        <v>-0.2</v>
      </c>
      <c r="K63" s="134">
        <v>18.760000000000002</v>
      </c>
      <c r="L63" s="125">
        <v>6.6252183271832878</v>
      </c>
      <c r="M63" s="125">
        <v>6.07</v>
      </c>
      <c r="N63" s="125">
        <v>4.0880056160001592</v>
      </c>
      <c r="O63" s="136">
        <v>9756</v>
      </c>
      <c r="P63" s="138">
        <v>4.0000000000000001E-3</v>
      </c>
      <c r="Q63" s="137">
        <v>0.19800000000000001</v>
      </c>
      <c r="R63" s="137">
        <v>0.11276486264862665</v>
      </c>
      <c r="S63" s="137">
        <v>0.11899999999999999</v>
      </c>
      <c r="T63" s="137">
        <v>3.1086279949831413E-2</v>
      </c>
      <c r="U63" s="136">
        <v>9756</v>
      </c>
      <c r="V63" s="135">
        <v>6.96</v>
      </c>
      <c r="W63" s="134">
        <v>8.1999999999999993</v>
      </c>
      <c r="X63" s="134">
        <v>7.7201076260762322</v>
      </c>
      <c r="Y63" s="134">
        <v>7.7</v>
      </c>
      <c r="Z63" s="134">
        <v>0.11324439898131688</v>
      </c>
      <c r="AA63" s="133">
        <v>9756</v>
      </c>
      <c r="AB63" s="132">
        <v>0</v>
      </c>
      <c r="AC63" s="131">
        <v>1210.0999999999999</v>
      </c>
      <c r="AD63" s="130">
        <v>17.69961851737305</v>
      </c>
      <c r="AE63" s="130">
        <v>0.3</v>
      </c>
      <c r="AF63" s="130">
        <v>85.89028937840385</v>
      </c>
      <c r="AG63" s="34">
        <v>9699</v>
      </c>
      <c r="AH63" s="129">
        <v>761.96</v>
      </c>
      <c r="AI63" s="128">
        <v>469</v>
      </c>
      <c r="AJ63" s="127">
        <v>0</v>
      </c>
      <c r="AK63" s="126">
        <v>7.21</v>
      </c>
      <c r="AL63" s="125">
        <v>11.61</v>
      </c>
      <c r="AM63" s="125">
        <v>9.6904704797047572</v>
      </c>
      <c r="AN63" s="125">
        <v>9.76</v>
      </c>
      <c r="AO63" s="125">
        <v>0.99403855764034865</v>
      </c>
      <c r="AP63" s="124">
        <v>9756</v>
      </c>
    </row>
    <row r="64" spans="1:42" s="61" customFormat="1" ht="14.4" thickBot="1" x14ac:dyDescent="0.35">
      <c r="A64" s="123"/>
      <c r="B64" s="90"/>
      <c r="C64" s="90"/>
      <c r="D64" s="89"/>
      <c r="E64" s="89"/>
      <c r="F64" s="115">
        <v>2012</v>
      </c>
      <c r="G64" s="122" t="s">
        <v>34</v>
      </c>
      <c r="H64" s="122">
        <v>195</v>
      </c>
      <c r="I64" s="119" t="s">
        <v>5</v>
      </c>
      <c r="J64" s="113">
        <v>-0.05</v>
      </c>
      <c r="K64" s="112">
        <v>19.420000000000002</v>
      </c>
      <c r="L64" s="112">
        <v>7.8510041566396866</v>
      </c>
      <c r="M64" s="112">
        <v>7.53</v>
      </c>
      <c r="N64" s="112">
        <v>4.0920630707794592</v>
      </c>
      <c r="O64" s="119">
        <v>9142</v>
      </c>
      <c r="P64" s="121">
        <v>0</v>
      </c>
      <c r="Q64" s="120">
        <v>0.184</v>
      </c>
      <c r="R64" s="120">
        <v>0.10569886239334743</v>
      </c>
      <c r="S64" s="120">
        <v>0.11799999999999999</v>
      </c>
      <c r="T64" s="120">
        <v>3.4659479315474716E-2</v>
      </c>
      <c r="U64" s="119">
        <v>9142</v>
      </c>
      <c r="V64" s="113">
        <v>7.42</v>
      </c>
      <c r="W64" s="112">
        <v>8.02</v>
      </c>
      <c r="X64" s="112">
        <v>7.6671187923867405</v>
      </c>
      <c r="Y64" s="112">
        <v>7.66</v>
      </c>
      <c r="Z64" s="112">
        <v>7.7952064372590057E-2</v>
      </c>
      <c r="AA64" s="119">
        <v>9142</v>
      </c>
      <c r="AB64" s="118">
        <v>0</v>
      </c>
      <c r="AC64" s="117">
        <v>1044.8</v>
      </c>
      <c r="AD64" s="117">
        <v>21.110905709910643</v>
      </c>
      <c r="AE64" s="117">
        <v>0.7</v>
      </c>
      <c r="AF64" s="117">
        <v>82.431144510083882</v>
      </c>
      <c r="AG64" s="115">
        <v>9142</v>
      </c>
      <c r="AH64" s="116">
        <v>407.51458333333329</v>
      </c>
      <c r="AI64" s="115">
        <v>715</v>
      </c>
      <c r="AJ64" s="114">
        <v>1</v>
      </c>
      <c r="AK64" s="113">
        <v>7.05</v>
      </c>
      <c r="AL64" s="112">
        <v>11.55</v>
      </c>
      <c r="AM64" s="112">
        <v>9.184186173703786</v>
      </c>
      <c r="AN64" s="112">
        <v>9.1300000000000008</v>
      </c>
      <c r="AO64" s="112">
        <v>0.98015774787188592</v>
      </c>
      <c r="AP64" s="111">
        <v>9142</v>
      </c>
    </row>
    <row r="65" spans="1:42" s="61" customFormat="1" ht="14.4" thickBot="1" x14ac:dyDescent="0.35">
      <c r="A65" s="110"/>
      <c r="B65" s="109"/>
      <c r="C65" s="109"/>
      <c r="D65" s="108"/>
      <c r="E65" s="108"/>
      <c r="F65" s="107" t="s">
        <v>249</v>
      </c>
      <c r="G65" s="106"/>
      <c r="H65" s="105">
        <f>SUM(H58:H64)</f>
        <v>934</v>
      </c>
      <c r="I65" s="104"/>
      <c r="J65" s="94">
        <v>-5.45</v>
      </c>
      <c r="K65" s="93">
        <v>22.32</v>
      </c>
      <c r="L65" s="93">
        <v>7.4951103750090375</v>
      </c>
      <c r="M65" s="93">
        <v>7.13</v>
      </c>
      <c r="N65" s="93">
        <v>4.3632813104330621</v>
      </c>
      <c r="O65" s="101">
        <v>41359</v>
      </c>
      <c r="P65" s="103">
        <v>0</v>
      </c>
      <c r="Q65" s="102">
        <v>0.27700000000000002</v>
      </c>
      <c r="R65" s="102">
        <v>0.11311883749607554</v>
      </c>
      <c r="S65" s="102">
        <v>0.12</v>
      </c>
      <c r="T65" s="102">
        <v>4.4869661739889238E-2</v>
      </c>
      <c r="U65" s="101">
        <v>41359</v>
      </c>
      <c r="V65" s="94">
        <v>6.02</v>
      </c>
      <c r="W65" s="93">
        <v>8.6999999999999993</v>
      </c>
      <c r="X65" s="93">
        <v>7.7109260602546028</v>
      </c>
      <c r="Y65" s="93">
        <v>7.68</v>
      </c>
      <c r="Z65" s="93">
        <v>0.17390700835227496</v>
      </c>
      <c r="AA65" s="101">
        <v>41358</v>
      </c>
      <c r="AB65" s="100">
        <v>0</v>
      </c>
      <c r="AC65" s="99">
        <v>1218.8</v>
      </c>
      <c r="AD65" s="99">
        <v>37.67006166700029</v>
      </c>
      <c r="AE65" s="99">
        <v>0.3</v>
      </c>
      <c r="AF65" s="99">
        <v>148.96173779355573</v>
      </c>
      <c r="AG65" s="98">
        <v>40216</v>
      </c>
      <c r="AH65" s="97">
        <f>MAX(AH58:AH64)</f>
        <v>1078.2958333333336</v>
      </c>
      <c r="AI65" s="96">
        <f>SUM(AI58:AI64)</f>
        <v>3523</v>
      </c>
      <c r="AJ65" s="95">
        <v>4</v>
      </c>
      <c r="AK65" s="94">
        <v>6.78</v>
      </c>
      <c r="AL65" s="93">
        <v>14.7</v>
      </c>
      <c r="AM65" s="93">
        <v>9.5751797301472745</v>
      </c>
      <c r="AN65" s="93">
        <v>9.57</v>
      </c>
      <c r="AO65" s="93">
        <v>1.1887578023037821</v>
      </c>
      <c r="AP65" s="92">
        <v>38836</v>
      </c>
    </row>
    <row r="66" spans="1:42" s="61" customFormat="1" ht="14.4" thickBot="1" x14ac:dyDescent="0.35">
      <c r="A66" s="75" t="s">
        <v>248</v>
      </c>
      <c r="B66" s="65">
        <v>681930</v>
      </c>
      <c r="C66" s="65">
        <v>4908445</v>
      </c>
      <c r="D66" s="74">
        <v>44.3064892415671</v>
      </c>
      <c r="E66" s="74">
        <v>-114.719054513334</v>
      </c>
      <c r="F66" s="66">
        <v>2013</v>
      </c>
      <c r="G66" s="73" t="s">
        <v>4</v>
      </c>
      <c r="H66" s="73">
        <v>12</v>
      </c>
      <c r="I66" s="70" t="s">
        <v>5</v>
      </c>
      <c r="J66" s="64">
        <v>9.84</v>
      </c>
      <c r="K66" s="63">
        <v>16.989999999999998</v>
      </c>
      <c r="L66" s="63">
        <v>12.17362903225807</v>
      </c>
      <c r="M66" s="63">
        <v>11.54</v>
      </c>
      <c r="N66" s="63">
        <v>1.8016557093473691</v>
      </c>
      <c r="O66" s="70">
        <v>248</v>
      </c>
      <c r="P66" s="72">
        <v>5.6000000000000001E-2</v>
      </c>
      <c r="Q66" s="71">
        <v>0.107</v>
      </c>
      <c r="R66" s="71">
        <v>8.9165322580645287E-2</v>
      </c>
      <c r="S66" s="71">
        <v>0.105</v>
      </c>
      <c r="T66" s="71">
        <v>2.2190582473265458E-2</v>
      </c>
      <c r="U66" s="70">
        <v>248</v>
      </c>
      <c r="V66" s="64">
        <v>6.88</v>
      </c>
      <c r="W66" s="63">
        <v>8.0299999999999994</v>
      </c>
      <c r="X66" s="63">
        <v>7.3582615894039698</v>
      </c>
      <c r="Y66" s="63">
        <v>7.31</v>
      </c>
      <c r="Z66" s="63">
        <v>0.20112896396935626</v>
      </c>
      <c r="AA66" s="70">
        <v>604</v>
      </c>
      <c r="AB66" s="69">
        <v>0.3</v>
      </c>
      <c r="AC66" s="68">
        <v>281.5</v>
      </c>
      <c r="AD66" s="68">
        <v>3.1957783641160962</v>
      </c>
      <c r="AE66" s="68">
        <v>0.6</v>
      </c>
      <c r="AF66" s="68">
        <v>16.960370338669545</v>
      </c>
      <c r="AG66" s="66">
        <v>379</v>
      </c>
      <c r="AH66" s="67">
        <v>25.673684210526318</v>
      </c>
      <c r="AI66" s="66">
        <v>3</v>
      </c>
      <c r="AJ66" s="65">
        <v>0</v>
      </c>
      <c r="AK66" s="64">
        <v>5.7</v>
      </c>
      <c r="AL66" s="63">
        <v>10.59</v>
      </c>
      <c r="AM66" s="63">
        <v>7.5005329949238613</v>
      </c>
      <c r="AN66" s="63">
        <v>7.3</v>
      </c>
      <c r="AO66" s="63">
        <v>1.3087384793400951</v>
      </c>
      <c r="AP66" s="62">
        <v>394</v>
      </c>
    </row>
    <row r="67" spans="1:42" s="61" customFormat="1" ht="14.4" thickBot="1" x14ac:dyDescent="0.35">
      <c r="A67" s="91" t="s">
        <v>247</v>
      </c>
      <c r="B67" s="90">
        <v>681974</v>
      </c>
      <c r="C67" s="90">
        <v>4908517</v>
      </c>
      <c r="D67" s="89">
        <v>44.307125930799998</v>
      </c>
      <c r="E67" s="89">
        <v>-114.718478196514</v>
      </c>
      <c r="F67" s="80">
        <v>2016</v>
      </c>
      <c r="G67" s="88" t="s">
        <v>18</v>
      </c>
      <c r="H67" s="88">
        <v>58</v>
      </c>
      <c r="I67" s="85" t="s">
        <v>5</v>
      </c>
      <c r="J67" s="78">
        <v>3.76</v>
      </c>
      <c r="K67" s="77">
        <v>12.49</v>
      </c>
      <c r="L67" s="77">
        <v>6.6504580152671675</v>
      </c>
      <c r="M67" s="77">
        <v>6.28</v>
      </c>
      <c r="N67" s="77">
        <v>1.6827241194427023</v>
      </c>
      <c r="O67" s="85">
        <v>2620</v>
      </c>
      <c r="P67" s="87">
        <v>7.9000000000000001E-2</v>
      </c>
      <c r="Q67" s="86">
        <v>0.13200000000000001</v>
      </c>
      <c r="R67" s="86">
        <v>9.0039312977098884E-2</v>
      </c>
      <c r="S67" s="86">
        <v>8.8999999999999996E-2</v>
      </c>
      <c r="T67" s="86">
        <v>7.52110307797279E-3</v>
      </c>
      <c r="U67" s="85">
        <v>2620</v>
      </c>
      <c r="V67" s="84" t="s">
        <v>246</v>
      </c>
      <c r="W67" s="84" t="s">
        <v>246</v>
      </c>
      <c r="X67" s="84" t="s">
        <v>246</v>
      </c>
      <c r="Y67" s="84" t="s">
        <v>246</v>
      </c>
      <c r="Z67" s="84" t="s">
        <v>246</v>
      </c>
      <c r="AA67" s="84" t="s">
        <v>246</v>
      </c>
      <c r="AB67" s="83">
        <v>0.1</v>
      </c>
      <c r="AC67" s="82">
        <v>141.30000000000001</v>
      </c>
      <c r="AD67" s="82">
        <v>1.9320992366412031</v>
      </c>
      <c r="AE67" s="82">
        <v>1</v>
      </c>
      <c r="AF67" s="82">
        <v>4.0603452292576634</v>
      </c>
      <c r="AG67" s="80">
        <v>2620</v>
      </c>
      <c r="AH67" s="81">
        <v>10.243749999999999</v>
      </c>
      <c r="AI67" s="80">
        <v>2</v>
      </c>
      <c r="AJ67" s="79">
        <v>0</v>
      </c>
      <c r="AK67" s="78">
        <v>7.19</v>
      </c>
      <c r="AL67" s="77">
        <v>10.43</v>
      </c>
      <c r="AM67" s="77">
        <v>8.9144312977099265</v>
      </c>
      <c r="AN67" s="77">
        <v>9</v>
      </c>
      <c r="AO67" s="77">
        <v>0.62353591866135483</v>
      </c>
      <c r="AP67" s="76">
        <v>2620</v>
      </c>
    </row>
    <row r="68" spans="1:42" s="61" customFormat="1" ht="14.4" thickBot="1" x14ac:dyDescent="0.35">
      <c r="A68" s="75" t="s">
        <v>245</v>
      </c>
      <c r="B68" s="65">
        <v>681533</v>
      </c>
      <c r="C68" s="65">
        <v>4911366</v>
      </c>
      <c r="D68" s="74">
        <v>44.332865478690898</v>
      </c>
      <c r="E68" s="74">
        <v>-114.72301142282301</v>
      </c>
      <c r="F68" s="66">
        <v>2013</v>
      </c>
      <c r="G68" s="73" t="s">
        <v>13</v>
      </c>
      <c r="H68" s="73">
        <v>47</v>
      </c>
      <c r="I68" s="70" t="s">
        <v>5</v>
      </c>
      <c r="J68" s="64">
        <v>8.77</v>
      </c>
      <c r="K68" s="63">
        <v>18.649999999999999</v>
      </c>
      <c r="L68" s="63">
        <v>13.857497687326543</v>
      </c>
      <c r="M68" s="63">
        <v>14.024999999999999</v>
      </c>
      <c r="N68" s="63">
        <v>2.3546821986393014</v>
      </c>
      <c r="O68" s="70">
        <v>2162</v>
      </c>
      <c r="P68" s="72">
        <v>0.10199999999999999</v>
      </c>
      <c r="Q68" s="71">
        <v>0.14399999999999999</v>
      </c>
      <c r="R68" s="71">
        <v>0.12292876965772365</v>
      </c>
      <c r="S68" s="71">
        <v>0.11899999999999999</v>
      </c>
      <c r="T68" s="71">
        <v>1.3775099602361467E-2</v>
      </c>
      <c r="U68" s="70">
        <v>2162</v>
      </c>
      <c r="V68" s="64">
        <v>7.02</v>
      </c>
      <c r="W68" s="63">
        <v>8.41</v>
      </c>
      <c r="X68" s="63">
        <v>7.4361702127659681</v>
      </c>
      <c r="Y68" s="63">
        <v>7.4</v>
      </c>
      <c r="Z68" s="63">
        <v>0.23219999812838171</v>
      </c>
      <c r="AA68" s="70">
        <v>2162</v>
      </c>
      <c r="AB68" s="69">
        <v>0</v>
      </c>
      <c r="AC68" s="68">
        <v>37.6</v>
      </c>
      <c r="AD68" s="68">
        <v>1.1618871415355958</v>
      </c>
      <c r="AE68" s="68">
        <v>0.6</v>
      </c>
      <c r="AF68" s="68">
        <v>2.5913178197177875</v>
      </c>
      <c r="AG68" s="66">
        <v>2162</v>
      </c>
      <c r="AH68" s="67">
        <v>12.500000000000002</v>
      </c>
      <c r="AI68" s="66">
        <v>0</v>
      </c>
      <c r="AJ68" s="65">
        <v>0</v>
      </c>
      <c r="AK68" s="64">
        <v>4.79</v>
      </c>
      <c r="AL68" s="63">
        <v>10.27</v>
      </c>
      <c r="AM68" s="63">
        <v>7.6149814986123872</v>
      </c>
      <c r="AN68" s="63">
        <v>7.6850000000000005</v>
      </c>
      <c r="AO68" s="63">
        <v>1.0230619422800815</v>
      </c>
      <c r="AP68" s="62">
        <v>2162</v>
      </c>
    </row>
    <row r="69" spans="1:42" s="61" customFormat="1" ht="14.4" thickBot="1" x14ac:dyDescent="0.35">
      <c r="A69" s="75" t="s">
        <v>244</v>
      </c>
      <c r="B69" s="65">
        <v>681614</v>
      </c>
      <c r="C69" s="65">
        <v>4912096</v>
      </c>
      <c r="D69" s="74">
        <v>44.339412000000003</v>
      </c>
      <c r="E69" s="74">
        <v>-114.72174184279601</v>
      </c>
      <c r="F69" s="66">
        <v>2013</v>
      </c>
      <c r="G69" s="73" t="s">
        <v>10</v>
      </c>
      <c r="H69" s="73">
        <v>78</v>
      </c>
      <c r="I69" s="70" t="s">
        <v>5</v>
      </c>
      <c r="J69" s="64">
        <v>2.4500000000000002</v>
      </c>
      <c r="K69" s="63">
        <v>17.43</v>
      </c>
      <c r="L69" s="63">
        <v>9.3505892070484489</v>
      </c>
      <c r="M69" s="63">
        <v>9.3800000000000008</v>
      </c>
      <c r="N69" s="63">
        <v>3.4665855067325309</v>
      </c>
      <c r="O69" s="70">
        <v>3632</v>
      </c>
      <c r="P69" s="72">
        <v>3.6999999999999998E-2</v>
      </c>
      <c r="Q69" s="71">
        <v>0.126</v>
      </c>
      <c r="R69" s="71">
        <v>8.3341960352423555E-2</v>
      </c>
      <c r="S69" s="71">
        <v>8.1000000000000003E-2</v>
      </c>
      <c r="T69" s="71">
        <v>1.9137986850475432E-2</v>
      </c>
      <c r="U69" s="70">
        <v>3632</v>
      </c>
      <c r="V69" s="64">
        <v>6.93</v>
      </c>
      <c r="W69" s="63">
        <v>7.85</v>
      </c>
      <c r="X69" s="63">
        <v>7.4014895374449425</v>
      </c>
      <c r="Y69" s="63">
        <v>7.4</v>
      </c>
      <c r="Z69" s="63">
        <v>0.10608249311880902</v>
      </c>
      <c r="AA69" s="70">
        <v>3632</v>
      </c>
      <c r="AB69" s="69">
        <v>0.4</v>
      </c>
      <c r="AC69" s="68">
        <v>1250</v>
      </c>
      <c r="AD69" s="68">
        <v>9.5879955947136075</v>
      </c>
      <c r="AE69" s="68">
        <v>2.1</v>
      </c>
      <c r="AF69" s="68">
        <v>70.064351969150437</v>
      </c>
      <c r="AG69" s="66">
        <v>3632</v>
      </c>
      <c r="AH69" s="67">
        <v>277</v>
      </c>
      <c r="AI69" s="66">
        <v>43</v>
      </c>
      <c r="AJ69" s="65">
        <v>0</v>
      </c>
      <c r="AK69" s="64">
        <v>6.01</v>
      </c>
      <c r="AL69" s="63">
        <v>10.36</v>
      </c>
      <c r="AM69" s="63">
        <v>8.4797879955947035</v>
      </c>
      <c r="AN69" s="63">
        <v>8.5299999999999994</v>
      </c>
      <c r="AO69" s="63">
        <v>1.0570876753038845</v>
      </c>
      <c r="AP69" s="62">
        <v>3632</v>
      </c>
    </row>
    <row r="70" spans="1:42" s="61" customFormat="1" ht="14.4" thickBot="1" x14ac:dyDescent="0.35">
      <c r="A70" s="75" t="s">
        <v>243</v>
      </c>
      <c r="B70" s="65">
        <v>681284</v>
      </c>
      <c r="C70" s="65">
        <v>4912654</v>
      </c>
      <c r="D70" s="74">
        <v>44.344514359231297</v>
      </c>
      <c r="E70" s="74">
        <v>-114.72568413474499</v>
      </c>
      <c r="F70" s="66">
        <v>2013</v>
      </c>
      <c r="G70" s="73" t="s">
        <v>4</v>
      </c>
      <c r="H70" s="73">
        <v>21</v>
      </c>
      <c r="I70" s="70" t="s">
        <v>5</v>
      </c>
      <c r="J70" s="64">
        <v>11.39</v>
      </c>
      <c r="K70" s="63">
        <v>17.760000000000002</v>
      </c>
      <c r="L70" s="63">
        <v>14.799017580144771</v>
      </c>
      <c r="M70" s="63">
        <v>14.77</v>
      </c>
      <c r="N70" s="63">
        <v>1.3426208751506925</v>
      </c>
      <c r="O70" s="70">
        <v>967</v>
      </c>
      <c r="P70" s="72">
        <v>8.5999999999999993E-2</v>
      </c>
      <c r="Q70" s="71">
        <v>0.105</v>
      </c>
      <c r="R70" s="71">
        <v>9.6535677352636504E-2</v>
      </c>
      <c r="S70" s="71">
        <v>9.8000000000000004E-2</v>
      </c>
      <c r="T70" s="71">
        <v>4.9013581515901803E-3</v>
      </c>
      <c r="U70" s="70">
        <v>967</v>
      </c>
      <c r="V70" s="64">
        <v>7.13</v>
      </c>
      <c r="W70" s="63">
        <v>7.63</v>
      </c>
      <c r="X70" s="63">
        <v>7.3176835573939982</v>
      </c>
      <c r="Y70" s="63">
        <v>7.3</v>
      </c>
      <c r="Z70" s="63">
        <v>0.10892383024670685</v>
      </c>
      <c r="AA70" s="70">
        <v>967</v>
      </c>
      <c r="AB70" s="69">
        <v>1.8</v>
      </c>
      <c r="AC70" s="68">
        <v>59.6</v>
      </c>
      <c r="AD70" s="68">
        <v>6.8637021716649516</v>
      </c>
      <c r="AE70" s="68">
        <v>5.2</v>
      </c>
      <c r="AF70" s="68">
        <v>5.5861626538125329</v>
      </c>
      <c r="AG70" s="66">
        <v>967</v>
      </c>
      <c r="AH70" s="67">
        <v>14.770588235294118</v>
      </c>
      <c r="AI70" s="66">
        <v>2</v>
      </c>
      <c r="AJ70" s="65">
        <v>0</v>
      </c>
      <c r="AK70" s="64">
        <v>6.32</v>
      </c>
      <c r="AL70" s="63">
        <v>8.7100000000000009</v>
      </c>
      <c r="AM70" s="63">
        <v>7.3441468459152004</v>
      </c>
      <c r="AN70" s="63">
        <v>7.3</v>
      </c>
      <c r="AO70" s="63">
        <v>0.52931718109930559</v>
      </c>
      <c r="AP70" s="62">
        <v>967</v>
      </c>
    </row>
    <row r="71" spans="1:42" ht="14.4" thickBot="1" x14ac:dyDescent="0.35">
      <c r="A71" s="60" t="s">
        <v>242</v>
      </c>
      <c r="B71" s="59">
        <v>713478.89</v>
      </c>
      <c r="C71" s="59">
        <v>4905003.5</v>
      </c>
      <c r="D71" s="58">
        <v>44.266959999999997</v>
      </c>
      <c r="E71" s="58">
        <v>-114.32531299999999</v>
      </c>
      <c r="F71" s="49">
        <v>2011</v>
      </c>
      <c r="G71" s="57" t="s">
        <v>240</v>
      </c>
      <c r="H71" s="57">
        <v>8</v>
      </c>
      <c r="I71" s="49" t="s">
        <v>5</v>
      </c>
      <c r="J71" s="50">
        <v>-0.04</v>
      </c>
      <c r="K71" s="56">
        <v>4.09</v>
      </c>
      <c r="L71" s="50">
        <v>1.7931195335276977</v>
      </c>
      <c r="M71" s="50">
        <v>1.87</v>
      </c>
      <c r="N71" s="50">
        <v>1.203340090979621</v>
      </c>
      <c r="O71" s="49">
        <v>343</v>
      </c>
      <c r="P71" s="55">
        <v>0.16200000000000001</v>
      </c>
      <c r="Q71" s="55">
        <v>0.20799999999999999</v>
      </c>
      <c r="R71" s="55">
        <v>0.19987463556851334</v>
      </c>
      <c r="S71" s="55">
        <v>0.20100000000000001</v>
      </c>
      <c r="T71" s="55">
        <v>5.7169107230001879E-3</v>
      </c>
      <c r="U71" s="49">
        <v>343</v>
      </c>
      <c r="V71" s="50">
        <v>8.07</v>
      </c>
      <c r="W71" s="50">
        <v>8.5399999999999991</v>
      </c>
      <c r="X71" s="50">
        <v>8.2152478134110769</v>
      </c>
      <c r="Y71" s="50">
        <v>8.1300000000000008</v>
      </c>
      <c r="Z71" s="50">
        <v>0.15080247271677358</v>
      </c>
      <c r="AA71" s="49">
        <v>343</v>
      </c>
      <c r="AB71" s="54">
        <v>0</v>
      </c>
      <c r="AC71" s="54">
        <v>2</v>
      </c>
      <c r="AD71" s="54">
        <v>1.1078717201166181E-2</v>
      </c>
      <c r="AE71" s="54">
        <v>0</v>
      </c>
      <c r="AF71" s="54">
        <v>0.13570156534880393</v>
      </c>
      <c r="AG71" s="49">
        <v>343</v>
      </c>
      <c r="AH71" s="53">
        <v>2</v>
      </c>
      <c r="AI71" s="52">
        <v>0</v>
      </c>
      <c r="AJ71" s="51">
        <v>0</v>
      </c>
      <c r="AK71" s="50">
        <v>10.66</v>
      </c>
      <c r="AL71" s="50">
        <v>12.87</v>
      </c>
      <c r="AM71" s="50">
        <v>11.667201166180764</v>
      </c>
      <c r="AN71" s="50">
        <v>11.65</v>
      </c>
      <c r="AO71" s="50">
        <v>0.54866747969356844</v>
      </c>
      <c r="AP71" s="49">
        <v>343</v>
      </c>
    </row>
    <row r="72" spans="1:42" ht="14.4" thickBot="1" x14ac:dyDescent="0.35">
      <c r="A72" s="60" t="s">
        <v>241</v>
      </c>
      <c r="B72" s="59">
        <v>665417</v>
      </c>
      <c r="C72" s="59">
        <v>4898937</v>
      </c>
      <c r="D72" s="58">
        <v>44.224890000000002</v>
      </c>
      <c r="E72" s="58">
        <v>-114.928952</v>
      </c>
      <c r="F72" s="49">
        <v>2011</v>
      </c>
      <c r="G72" s="57" t="s">
        <v>240</v>
      </c>
      <c r="H72" s="57">
        <v>8</v>
      </c>
      <c r="I72" s="49" t="s">
        <v>5</v>
      </c>
      <c r="J72" s="50">
        <v>0.16</v>
      </c>
      <c r="K72" s="56">
        <v>5.0999999999999996</v>
      </c>
      <c r="L72" s="50">
        <v>1.9038165680473387</v>
      </c>
      <c r="M72" s="50">
        <v>1.59</v>
      </c>
      <c r="N72" s="50">
        <v>1.1472348081911041</v>
      </c>
      <c r="O72" s="49">
        <v>338</v>
      </c>
      <c r="P72" s="55">
        <v>7.9000000000000001E-2</v>
      </c>
      <c r="Q72" s="55">
        <v>0.10299999999999999</v>
      </c>
      <c r="R72" s="55">
        <v>8.7171597633136089E-2</v>
      </c>
      <c r="S72" s="55">
        <v>8.5000000000000006E-2</v>
      </c>
      <c r="T72" s="55">
        <v>5.1850181739057826E-3</v>
      </c>
      <c r="U72" s="49">
        <v>338</v>
      </c>
      <c r="V72" s="50">
        <v>8.3800000000000008</v>
      </c>
      <c r="W72" s="50">
        <v>8.92</v>
      </c>
      <c r="X72" s="50">
        <v>8.6083136094674622</v>
      </c>
      <c r="Y72" s="50">
        <v>8.6199999999999992</v>
      </c>
      <c r="Z72" s="50">
        <v>0.14731764624148672</v>
      </c>
      <c r="AA72" s="49">
        <v>338</v>
      </c>
      <c r="AB72" s="54">
        <v>0</v>
      </c>
      <c r="AC72" s="54">
        <v>3.2</v>
      </c>
      <c r="AD72" s="54">
        <v>2.988165680473372E-2</v>
      </c>
      <c r="AE72" s="54">
        <v>0</v>
      </c>
      <c r="AF72" s="54">
        <v>0.19931779246344036</v>
      </c>
      <c r="AG72" s="49">
        <v>338</v>
      </c>
      <c r="AH72" s="53">
        <v>1.1000000000000001</v>
      </c>
      <c r="AI72" s="52">
        <v>0</v>
      </c>
      <c r="AJ72" s="51">
        <v>0</v>
      </c>
      <c r="AK72" s="50">
        <v>10.65</v>
      </c>
      <c r="AL72" s="50">
        <v>11.77</v>
      </c>
      <c r="AM72" s="50">
        <v>11.237189349112427</v>
      </c>
      <c r="AN72" s="50">
        <v>11.27</v>
      </c>
      <c r="AO72" s="50">
        <v>0.24693870430642853</v>
      </c>
      <c r="AP72" s="49">
        <v>338</v>
      </c>
    </row>
    <row r="73" spans="1:42" x14ac:dyDescent="0.3">
      <c r="A73" s="5" t="s">
        <v>239</v>
      </c>
    </row>
    <row r="74" spans="1:42" x14ac:dyDescent="0.3">
      <c r="A74" s="1" t="s">
        <v>3</v>
      </c>
      <c r="B74" s="1"/>
      <c r="C74" s="1"/>
      <c r="D74" s="1"/>
      <c r="E74" s="1"/>
      <c r="G74" s="1"/>
      <c r="J74" s="1"/>
      <c r="K74" s="1"/>
      <c r="L74" s="1"/>
      <c r="M74" s="1"/>
      <c r="O74" s="1"/>
      <c r="P74" s="1"/>
      <c r="Q74" s="1"/>
      <c r="R74" s="1"/>
      <c r="S74" s="1"/>
      <c r="U74" s="1"/>
      <c r="V74" s="1"/>
      <c r="W74" s="1"/>
      <c r="X74" s="1"/>
      <c r="Y74" s="1"/>
      <c r="AA74" s="1"/>
      <c r="AB74" s="1"/>
      <c r="AC74" s="1"/>
      <c r="AD74" s="1"/>
      <c r="AE74" s="1"/>
      <c r="AG74" s="1"/>
      <c r="AH74" s="1"/>
      <c r="AI74" s="1"/>
      <c r="AJ74" s="1"/>
      <c r="AK74" s="1"/>
      <c r="AL74" s="1"/>
      <c r="AM74" s="1"/>
      <c r="AN74" s="1"/>
    </row>
    <row r="75" spans="1:42" x14ac:dyDescent="0.3">
      <c r="A75" s="48" t="s">
        <v>2</v>
      </c>
    </row>
    <row r="76" spans="1:42" x14ac:dyDescent="0.3">
      <c r="A76" s="1" t="s">
        <v>1</v>
      </c>
      <c r="P76" s="3"/>
      <c r="Q76" s="3"/>
      <c r="AB76" s="3"/>
      <c r="AC76" s="3"/>
    </row>
    <row r="77" spans="1:42" x14ac:dyDescent="0.3">
      <c r="A77" s="1" t="s">
        <v>238</v>
      </c>
    </row>
    <row r="78" spans="1:42" x14ac:dyDescent="0.3">
      <c r="A78" s="48" t="s">
        <v>339</v>
      </c>
    </row>
    <row r="79" spans="1:42" x14ac:dyDescent="0.3">
      <c r="A79" s="48" t="s">
        <v>341</v>
      </c>
    </row>
    <row r="80" spans="1:42" x14ac:dyDescent="0.3">
      <c r="A80" s="48" t="s">
        <v>340</v>
      </c>
    </row>
  </sheetData>
  <pageMargins left="0.75" right="0.75" top="1" bottom="1" header="0.5" footer="0.5"/>
  <pageSetup paperSize="5" scale="70" fitToHeight="2" orientation="landscape" horizontalDpi="300" verticalDpi="300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3A3D-727F-4C31-89B2-C63CFB90F704}">
  <dimension ref="A1:AD93"/>
  <sheetViews>
    <sheetView tabSelected="1" zoomScaleNormal="100" workbookViewId="0">
      <pane ySplit="3" topLeftCell="A4" activePane="bottomLeft" state="frozen"/>
      <selection pane="bottomLeft" activeCell="A44" sqref="A44:B45"/>
    </sheetView>
  </sheetViews>
  <sheetFormatPr defaultColWidth="9" defaultRowHeight="13.8" x14ac:dyDescent="0.3"/>
  <cols>
    <col min="1" max="1" width="9.5546875" style="1" customWidth="1"/>
    <col min="2" max="2" width="8.44140625" style="1" customWidth="1"/>
    <col min="3" max="3" width="5.6640625" style="3" customWidth="1"/>
    <col min="4" max="4" width="5.6640625" style="5" customWidth="1"/>
    <col min="5" max="6" width="5.6640625" style="3" customWidth="1"/>
    <col min="7" max="7" width="6" style="1" customWidth="1"/>
    <col min="8" max="11" width="5.6640625" style="7" customWidth="1"/>
    <col min="12" max="12" width="5.6640625" style="1" customWidth="1"/>
    <col min="13" max="16" width="5.6640625" style="3" customWidth="1"/>
    <col min="17" max="17" width="4.6640625" style="1" customWidth="1"/>
    <col min="18" max="18" width="4.88671875" style="6" customWidth="1"/>
    <col min="19" max="19" width="7.109375" style="6" customWidth="1"/>
    <col min="20" max="20" width="6" style="6" customWidth="1"/>
    <col min="21" max="21" width="5.5546875" style="6" customWidth="1"/>
    <col min="22" max="22" width="5.5546875" style="1" customWidth="1"/>
    <col min="23" max="23" width="5.6640625" style="3" customWidth="1"/>
    <col min="24" max="24" width="7.44140625" style="5" customWidth="1"/>
    <col min="25" max="25" width="8" style="4" customWidth="1"/>
    <col min="26" max="29" width="5.6640625" style="3" customWidth="1"/>
    <col min="30" max="30" width="4.6640625" style="1" customWidth="1"/>
    <col min="31" max="16384" width="9" style="1"/>
  </cols>
  <sheetData>
    <row r="1" spans="1:30" ht="16.2" thickBot="1" x14ac:dyDescent="0.35">
      <c r="A1" s="316" t="s">
        <v>331</v>
      </c>
      <c r="C1" s="313"/>
    </row>
    <row r="2" spans="1:30" x14ac:dyDescent="0.3">
      <c r="A2" s="208"/>
      <c r="B2" s="211"/>
      <c r="C2" s="302" t="s">
        <v>289</v>
      </c>
      <c r="D2" s="310"/>
      <c r="E2" s="301"/>
      <c r="F2" s="301"/>
      <c r="G2" s="301"/>
      <c r="H2" s="309" t="s">
        <v>288</v>
      </c>
      <c r="I2" s="308"/>
      <c r="J2" s="308"/>
      <c r="K2" s="308"/>
      <c r="L2" s="308"/>
      <c r="M2" s="302" t="s">
        <v>287</v>
      </c>
      <c r="N2" s="301"/>
      <c r="O2" s="301"/>
      <c r="P2" s="301"/>
      <c r="Q2" s="301"/>
      <c r="R2" s="307" t="s">
        <v>286</v>
      </c>
      <c r="S2" s="306"/>
      <c r="T2" s="306"/>
      <c r="U2" s="306"/>
      <c r="V2" s="306"/>
      <c r="W2" s="305"/>
      <c r="X2" s="304"/>
      <c r="Y2" s="303"/>
      <c r="Z2" s="302" t="s">
        <v>285</v>
      </c>
      <c r="AA2" s="301"/>
      <c r="AB2" s="300"/>
      <c r="AC2" s="300"/>
      <c r="AD2" s="300"/>
    </row>
    <row r="3" spans="1:30" ht="79.5" customHeight="1" thickBot="1" x14ac:dyDescent="0.35">
      <c r="A3" s="288" t="s">
        <v>279</v>
      </c>
      <c r="B3" s="295" t="s">
        <v>236</v>
      </c>
      <c r="C3" s="284" t="s">
        <v>274</v>
      </c>
      <c r="D3" s="294" t="s">
        <v>273</v>
      </c>
      <c r="E3" s="283" t="s">
        <v>272</v>
      </c>
      <c r="F3" s="283" t="s">
        <v>271</v>
      </c>
      <c r="G3" s="283" t="s">
        <v>270</v>
      </c>
      <c r="H3" s="293" t="s">
        <v>274</v>
      </c>
      <c r="I3" s="292" t="s">
        <v>273</v>
      </c>
      <c r="J3" s="292" t="s">
        <v>272</v>
      </c>
      <c r="K3" s="292" t="s">
        <v>271</v>
      </c>
      <c r="L3" s="292" t="s">
        <v>270</v>
      </c>
      <c r="M3" s="284" t="s">
        <v>274</v>
      </c>
      <c r="N3" s="283" t="s">
        <v>273</v>
      </c>
      <c r="O3" s="283" t="s">
        <v>272</v>
      </c>
      <c r="P3" s="283" t="s">
        <v>271</v>
      </c>
      <c r="Q3" s="283" t="s">
        <v>270</v>
      </c>
      <c r="R3" s="290" t="s">
        <v>274</v>
      </c>
      <c r="S3" s="289" t="s">
        <v>273</v>
      </c>
      <c r="T3" s="289" t="s">
        <v>272</v>
      </c>
      <c r="U3" s="289" t="s">
        <v>271</v>
      </c>
      <c r="V3" s="289" t="s">
        <v>270</v>
      </c>
      <c r="W3" s="287" t="s">
        <v>277</v>
      </c>
      <c r="X3" s="286" t="s">
        <v>276</v>
      </c>
      <c r="Y3" s="285" t="s">
        <v>275</v>
      </c>
      <c r="Z3" s="284" t="s">
        <v>274</v>
      </c>
      <c r="AA3" s="283" t="s">
        <v>273</v>
      </c>
      <c r="AB3" s="283" t="s">
        <v>272</v>
      </c>
      <c r="AC3" s="283" t="s">
        <v>271</v>
      </c>
      <c r="AD3" s="283" t="s">
        <v>270</v>
      </c>
    </row>
    <row r="4" spans="1:30" x14ac:dyDescent="0.3">
      <c r="A4" s="369" t="s">
        <v>298</v>
      </c>
      <c r="B4" s="392"/>
      <c r="C4" s="300"/>
      <c r="D4" s="391"/>
      <c r="E4" s="300"/>
      <c r="F4" s="300"/>
      <c r="G4" s="300"/>
      <c r="H4" s="390"/>
      <c r="I4" s="390"/>
      <c r="J4" s="390"/>
      <c r="K4" s="390"/>
      <c r="L4" s="390"/>
      <c r="M4" s="300"/>
      <c r="N4" s="300"/>
      <c r="O4" s="300"/>
      <c r="P4" s="300"/>
      <c r="Q4" s="300"/>
      <c r="R4" s="389"/>
      <c r="S4" s="389"/>
      <c r="T4" s="389"/>
      <c r="U4" s="389"/>
      <c r="V4" s="389"/>
      <c r="W4" s="389"/>
      <c r="X4" s="388"/>
      <c r="Y4" s="388"/>
      <c r="Z4" s="300"/>
      <c r="AA4" s="300"/>
      <c r="AB4" s="300"/>
      <c r="AC4" s="300"/>
      <c r="AD4" s="387"/>
    </row>
    <row r="5" spans="1:30" x14ac:dyDescent="0.3">
      <c r="A5" s="164">
        <v>2006</v>
      </c>
      <c r="B5" s="171">
        <v>116</v>
      </c>
      <c r="C5" s="161">
        <v>-0.02</v>
      </c>
      <c r="D5" s="170" t="s">
        <v>267</v>
      </c>
      <c r="E5" s="160">
        <v>8.7507832154088678</v>
      </c>
      <c r="F5" s="160">
        <v>8.9</v>
      </c>
      <c r="G5" s="160">
        <v>4.2382896190694632</v>
      </c>
      <c r="H5" s="169">
        <v>5.0999999999999997E-2</v>
      </c>
      <c r="I5" s="168">
        <v>0.14599999999999999</v>
      </c>
      <c r="J5" s="168">
        <v>0.10039897798741614</v>
      </c>
      <c r="K5" s="168">
        <v>0.10199999999999999</v>
      </c>
      <c r="L5" s="168">
        <v>1.0282907978766277E-2</v>
      </c>
      <c r="M5" s="161">
        <v>7.58</v>
      </c>
      <c r="N5" s="160">
        <v>8.65</v>
      </c>
      <c r="O5" s="160">
        <v>7.976934944968769</v>
      </c>
      <c r="P5" s="160">
        <v>7.91</v>
      </c>
      <c r="Q5" s="160">
        <v>0.21662841993391577</v>
      </c>
      <c r="R5" s="166">
        <v>0</v>
      </c>
      <c r="S5" s="165">
        <v>856</v>
      </c>
      <c r="T5" s="165">
        <v>2.4900000000000002</v>
      </c>
      <c r="U5" s="165">
        <v>0.6</v>
      </c>
      <c r="V5" s="165">
        <v>26.49</v>
      </c>
      <c r="W5" s="163">
        <v>136.78333333333333</v>
      </c>
      <c r="X5" s="162">
        <v>64</v>
      </c>
      <c r="Y5" s="90">
        <v>0</v>
      </c>
      <c r="Z5" s="161">
        <v>7.72</v>
      </c>
      <c r="AA5" s="160">
        <v>12.43</v>
      </c>
      <c r="AB5" s="160">
        <v>10.0387003947642</v>
      </c>
      <c r="AC5" s="160">
        <v>10.1</v>
      </c>
      <c r="AD5" s="160">
        <v>1.1048108937054115</v>
      </c>
    </row>
    <row r="6" spans="1:30" x14ac:dyDescent="0.3">
      <c r="A6" s="34">
        <v>2007</v>
      </c>
      <c r="B6" s="139">
        <v>130</v>
      </c>
      <c r="C6" s="126">
        <v>0</v>
      </c>
      <c r="D6" s="134">
        <v>20.420000000000002</v>
      </c>
      <c r="E6" s="125">
        <v>9.7203496503496343</v>
      </c>
      <c r="F6" s="125">
        <v>9.86</v>
      </c>
      <c r="G6" s="125">
        <v>4.866436824477967</v>
      </c>
      <c r="H6" s="138">
        <v>6.8000000000000005E-2</v>
      </c>
      <c r="I6" s="137">
        <v>0.14499999999999999</v>
      </c>
      <c r="J6" s="137">
        <v>9.89696401159815E-2</v>
      </c>
      <c r="K6" s="137">
        <v>0.10199999999999999</v>
      </c>
      <c r="L6" s="137">
        <v>9.5056466181374678E-3</v>
      </c>
      <c r="M6" s="126">
        <v>7.15</v>
      </c>
      <c r="N6" s="125">
        <v>8.48</v>
      </c>
      <c r="O6" s="125">
        <v>7.8105202114959171</v>
      </c>
      <c r="P6" s="125">
        <v>7.77</v>
      </c>
      <c r="Q6" s="125">
        <v>0.23006107556348629</v>
      </c>
      <c r="R6" s="158">
        <v>0</v>
      </c>
      <c r="S6" s="130">
        <v>952.1</v>
      </c>
      <c r="T6" s="130">
        <v>7.99</v>
      </c>
      <c r="U6" s="130">
        <v>0.6</v>
      </c>
      <c r="V6" s="130">
        <v>62.61</v>
      </c>
      <c r="W6" s="129">
        <v>365.69375000000002</v>
      </c>
      <c r="X6" s="279">
        <v>103</v>
      </c>
      <c r="Y6" s="127">
        <v>0</v>
      </c>
      <c r="Z6" s="126">
        <v>7.1</v>
      </c>
      <c r="AA6" s="125">
        <v>12.25</v>
      </c>
      <c r="AB6" s="125">
        <v>9.375911894273095</v>
      </c>
      <c r="AC6" s="125">
        <v>9.2200000000000006</v>
      </c>
      <c r="AD6" s="125">
        <v>1.2574137393636495</v>
      </c>
    </row>
    <row r="7" spans="1:30" x14ac:dyDescent="0.3">
      <c r="A7" s="34">
        <v>2008</v>
      </c>
      <c r="B7" s="139">
        <v>91</v>
      </c>
      <c r="C7" s="126">
        <v>0.12</v>
      </c>
      <c r="D7" s="134" t="s">
        <v>266</v>
      </c>
      <c r="E7" s="125">
        <v>8.6036024390243515</v>
      </c>
      <c r="F7" s="125">
        <v>8.36</v>
      </c>
      <c r="G7" s="125">
        <v>3.9543688258588463</v>
      </c>
      <c r="H7" s="138">
        <v>1E-3</v>
      </c>
      <c r="I7" s="137">
        <v>0.121</v>
      </c>
      <c r="J7" s="137">
        <v>6.0279268292683402E-2</v>
      </c>
      <c r="K7" s="137">
        <v>0.06</v>
      </c>
      <c r="L7" s="137">
        <v>2.9573240270286304E-2</v>
      </c>
      <c r="M7" s="126">
        <v>6.49</v>
      </c>
      <c r="N7" s="125">
        <v>8.0399999999999991</v>
      </c>
      <c r="O7" s="125">
        <v>7.3501048780487652</v>
      </c>
      <c r="P7" s="125">
        <v>7.38</v>
      </c>
      <c r="Q7" s="125">
        <v>0.28858322347854787</v>
      </c>
      <c r="R7" s="158">
        <v>0</v>
      </c>
      <c r="S7" s="130">
        <v>961.6</v>
      </c>
      <c r="T7" s="130">
        <v>87.56</v>
      </c>
      <c r="U7" s="130">
        <v>7.3</v>
      </c>
      <c r="V7" s="130">
        <v>202.44</v>
      </c>
      <c r="W7" s="129">
        <v>688.78541666666672</v>
      </c>
      <c r="X7" s="128">
        <v>802</v>
      </c>
      <c r="Y7" s="127">
        <v>1</v>
      </c>
      <c r="Z7" s="126">
        <v>7.62</v>
      </c>
      <c r="AA7" s="125">
        <v>11.89</v>
      </c>
      <c r="AB7" s="125">
        <v>9.9158981299212723</v>
      </c>
      <c r="AC7" s="125">
        <v>10.029999999999999</v>
      </c>
      <c r="AD7" s="125">
        <v>0.86320706614428699</v>
      </c>
    </row>
    <row r="8" spans="1:30" x14ac:dyDescent="0.3">
      <c r="A8" s="34">
        <v>2009</v>
      </c>
      <c r="B8" s="139">
        <v>185</v>
      </c>
      <c r="C8" s="126">
        <v>-0.04</v>
      </c>
      <c r="D8" s="134">
        <v>17.82</v>
      </c>
      <c r="E8" s="125">
        <v>8.0312073945695044</v>
      </c>
      <c r="F8" s="125">
        <v>7.98</v>
      </c>
      <c r="G8" s="125">
        <v>4.288933444394706</v>
      </c>
      <c r="H8" s="138">
        <v>0</v>
      </c>
      <c r="I8" s="137">
        <v>0.124</v>
      </c>
      <c r="J8" s="137">
        <v>8.3389485846331254E-2</v>
      </c>
      <c r="K8" s="137">
        <v>9.4E-2</v>
      </c>
      <c r="L8" s="137">
        <v>2.4840736156103372E-2</v>
      </c>
      <c r="M8" s="126">
        <v>6.97</v>
      </c>
      <c r="N8" s="125">
        <v>8.64</v>
      </c>
      <c r="O8" s="125">
        <v>7.8752824956672045</v>
      </c>
      <c r="P8" s="125">
        <v>7.87</v>
      </c>
      <c r="Q8" s="125">
        <v>0.19451393150574381</v>
      </c>
      <c r="R8" s="158">
        <v>0</v>
      </c>
      <c r="S8" s="130">
        <v>1168</v>
      </c>
      <c r="T8" s="130">
        <v>45.37</v>
      </c>
      <c r="U8" s="130">
        <v>0</v>
      </c>
      <c r="V8" s="130">
        <v>172.62</v>
      </c>
      <c r="W8" s="129">
        <v>560.69166666666661</v>
      </c>
      <c r="X8" s="128">
        <v>875</v>
      </c>
      <c r="Y8" s="127">
        <v>1</v>
      </c>
      <c r="Z8" s="126">
        <v>7.09</v>
      </c>
      <c r="AA8" s="125">
        <v>12.18</v>
      </c>
      <c r="AB8" s="125">
        <v>9.127891521196938</v>
      </c>
      <c r="AC8" s="125">
        <v>9.02</v>
      </c>
      <c r="AD8" s="125">
        <v>1.0553868756261815</v>
      </c>
    </row>
    <row r="9" spans="1:30" x14ac:dyDescent="0.3">
      <c r="A9" s="34">
        <v>2010</v>
      </c>
      <c r="B9" s="139">
        <v>216</v>
      </c>
      <c r="C9" s="126">
        <v>-0.08</v>
      </c>
      <c r="D9" s="134">
        <v>17.45</v>
      </c>
      <c r="E9" s="125">
        <v>7.0856944168487912</v>
      </c>
      <c r="F9" s="125">
        <v>6.93</v>
      </c>
      <c r="G9" s="125">
        <v>4.1054649606436335</v>
      </c>
      <c r="H9" s="138">
        <v>1E-3</v>
      </c>
      <c r="I9" s="137">
        <v>0.107</v>
      </c>
      <c r="J9" s="137">
        <v>8.7033876415659572E-2</v>
      </c>
      <c r="K9" s="137">
        <v>9.2999999999999999E-2</v>
      </c>
      <c r="L9" s="137">
        <v>1.5005961551330126E-2</v>
      </c>
      <c r="M9" s="126">
        <v>7.31</v>
      </c>
      <c r="N9" s="125">
        <v>8.9499999999999993</v>
      </c>
      <c r="O9" s="125">
        <v>7.86940294059203</v>
      </c>
      <c r="P9" s="125">
        <v>7.82</v>
      </c>
      <c r="Q9" s="125">
        <v>0.23562937708109258</v>
      </c>
      <c r="R9" s="158">
        <v>0</v>
      </c>
      <c r="S9" s="130">
        <v>1180.9000000000001</v>
      </c>
      <c r="T9" s="130">
        <v>10.498986687860128</v>
      </c>
      <c r="U9" s="130">
        <v>0</v>
      </c>
      <c r="V9" s="130">
        <v>83.185788837081517</v>
      </c>
      <c r="W9" s="129">
        <v>562.53541666666672</v>
      </c>
      <c r="X9" s="128">
        <v>245</v>
      </c>
      <c r="Y9" s="127">
        <v>0</v>
      </c>
      <c r="Z9" s="126">
        <v>7.84</v>
      </c>
      <c r="AA9" s="125">
        <v>11.89</v>
      </c>
      <c r="AB9" s="125">
        <v>9.8374468507847901</v>
      </c>
      <c r="AC9" s="125">
        <v>9.84</v>
      </c>
      <c r="AD9" s="125">
        <v>0.89602054391050723</v>
      </c>
    </row>
    <row r="10" spans="1:30" x14ac:dyDescent="0.3">
      <c r="A10" s="34">
        <v>2011</v>
      </c>
      <c r="B10" s="139">
        <v>226</v>
      </c>
      <c r="C10" s="126">
        <v>-0.01</v>
      </c>
      <c r="D10" s="134">
        <v>17.350000000000001</v>
      </c>
      <c r="E10" s="125">
        <v>6.7063041817834694</v>
      </c>
      <c r="F10" s="125">
        <v>6.46</v>
      </c>
      <c r="G10" s="125">
        <v>4.059654821841213</v>
      </c>
      <c r="H10" s="138">
        <v>1E-3</v>
      </c>
      <c r="I10" s="137">
        <v>0.124</v>
      </c>
      <c r="J10" s="137">
        <v>8.1330532747763182E-2</v>
      </c>
      <c r="K10" s="137">
        <v>8.7999999999999995E-2</v>
      </c>
      <c r="L10" s="137">
        <v>2.0100439328215262E-2</v>
      </c>
      <c r="M10" s="126">
        <v>7.12</v>
      </c>
      <c r="N10" s="125">
        <v>8.31</v>
      </c>
      <c r="O10" s="125">
        <v>7.6425119343135268</v>
      </c>
      <c r="P10" s="125">
        <v>7.59</v>
      </c>
      <c r="Q10" s="125">
        <v>0.20623514092750753</v>
      </c>
      <c r="R10" s="158">
        <v>0</v>
      </c>
      <c r="S10" s="130">
        <v>1033.5999999999999</v>
      </c>
      <c r="T10" s="130">
        <v>13.414235249188437</v>
      </c>
      <c r="U10" s="130">
        <v>0</v>
      </c>
      <c r="V10" s="130">
        <v>73.604962495182107</v>
      </c>
      <c r="W10" s="129">
        <v>379.65208333333334</v>
      </c>
      <c r="X10" s="128">
        <v>358</v>
      </c>
      <c r="Y10" s="127">
        <v>0</v>
      </c>
      <c r="Z10" s="126">
        <v>7.75</v>
      </c>
      <c r="AA10" s="125">
        <v>12.58</v>
      </c>
      <c r="AB10" s="125">
        <v>10.171592514798618</v>
      </c>
      <c r="AC10" s="125">
        <v>10.17</v>
      </c>
      <c r="AD10" s="125">
        <v>1.0007379992739951</v>
      </c>
    </row>
    <row r="11" spans="1:30" s="61" customFormat="1" x14ac:dyDescent="0.3">
      <c r="A11" s="128">
        <v>2012</v>
      </c>
      <c r="B11" s="220">
        <v>196</v>
      </c>
      <c r="C11" s="135">
        <v>-0.14000000000000001</v>
      </c>
      <c r="D11" s="134">
        <v>17.989999999999998</v>
      </c>
      <c r="E11" s="134">
        <v>7.9212278412180437</v>
      </c>
      <c r="F11" s="134">
        <v>7.79</v>
      </c>
      <c r="G11" s="134">
        <v>3.9505236893105558</v>
      </c>
      <c r="H11" s="219">
        <v>0</v>
      </c>
      <c r="I11" s="201">
        <v>0.16900000000000001</v>
      </c>
      <c r="J11" s="201">
        <v>7.7413703099512246E-2</v>
      </c>
      <c r="K11" s="201">
        <v>8.5000000000000006E-2</v>
      </c>
      <c r="L11" s="201">
        <v>1.9557327125954295E-2</v>
      </c>
      <c r="M11" s="135">
        <v>7.41</v>
      </c>
      <c r="N11" s="134">
        <v>8.41</v>
      </c>
      <c r="O11" s="134">
        <v>7.844455682436033</v>
      </c>
      <c r="P11" s="134">
        <v>7.84</v>
      </c>
      <c r="Q11" s="134">
        <v>0.19437649594661843</v>
      </c>
      <c r="R11" s="132">
        <v>0.2</v>
      </c>
      <c r="S11" s="131">
        <v>1039.5999999999999</v>
      </c>
      <c r="T11" s="131">
        <v>30.247003806416476</v>
      </c>
      <c r="U11" s="131">
        <v>1.2</v>
      </c>
      <c r="V11" s="131">
        <v>131.3665115766631</v>
      </c>
      <c r="W11" s="218">
        <v>632.80624999999998</v>
      </c>
      <c r="X11" s="128">
        <v>576</v>
      </c>
      <c r="Y11" s="127">
        <v>1</v>
      </c>
      <c r="Z11" s="135">
        <v>7.65</v>
      </c>
      <c r="AA11" s="134">
        <v>11.8</v>
      </c>
      <c r="AB11" s="134">
        <v>9.5773844480695924</v>
      </c>
      <c r="AC11" s="134">
        <v>9.5299999999999994</v>
      </c>
      <c r="AD11" s="134">
        <v>0.9027685161152621</v>
      </c>
    </row>
    <row r="12" spans="1:30" s="61" customFormat="1" x14ac:dyDescent="0.3">
      <c r="A12" s="128">
        <v>2013</v>
      </c>
      <c r="B12" s="220">
        <v>198</v>
      </c>
      <c r="C12" s="135">
        <v>-0.2</v>
      </c>
      <c r="D12" s="134">
        <v>19.23</v>
      </c>
      <c r="E12" s="134">
        <v>8.8283911975215723</v>
      </c>
      <c r="F12" s="134">
        <v>8.84</v>
      </c>
      <c r="G12" s="134">
        <v>4.7533664225869616</v>
      </c>
      <c r="H12" s="219">
        <v>3.0000000000000001E-3</v>
      </c>
      <c r="I12" s="201">
        <v>0.107</v>
      </c>
      <c r="J12" s="201">
        <v>7.6930562974042951E-2</v>
      </c>
      <c r="K12" s="201">
        <v>8.5999999999999993E-2</v>
      </c>
      <c r="L12" s="201">
        <v>2.1149162118766426E-2</v>
      </c>
      <c r="M12" s="135">
        <v>6.99</v>
      </c>
      <c r="N12" s="134">
        <v>8.51</v>
      </c>
      <c r="O12" s="134">
        <v>7.7576412776412154</v>
      </c>
      <c r="P12" s="134">
        <v>7.73</v>
      </c>
      <c r="Q12" s="134">
        <v>0.230881051119529</v>
      </c>
      <c r="R12" s="132">
        <v>0.6</v>
      </c>
      <c r="S12" s="131">
        <v>1107.8</v>
      </c>
      <c r="T12" s="131">
        <v>16.93284905458794</v>
      </c>
      <c r="U12" s="131">
        <v>2.1</v>
      </c>
      <c r="V12" s="131">
        <v>86.682161749014952</v>
      </c>
      <c r="W12" s="218">
        <v>338.89375000000001</v>
      </c>
      <c r="X12" s="128">
        <v>357</v>
      </c>
      <c r="Y12" s="127">
        <v>1</v>
      </c>
      <c r="Z12" s="135">
        <v>7.4</v>
      </c>
      <c r="AA12" s="134">
        <v>12.11</v>
      </c>
      <c r="AB12" s="134">
        <v>9.4573090481786206</v>
      </c>
      <c r="AC12" s="134">
        <v>9.36</v>
      </c>
      <c r="AD12" s="134">
        <v>1.0711403538178399</v>
      </c>
    </row>
    <row r="13" spans="1:30" s="61" customFormat="1" x14ac:dyDescent="0.3">
      <c r="A13" s="128">
        <v>2014</v>
      </c>
      <c r="B13" s="220">
        <v>176</v>
      </c>
      <c r="C13" s="135">
        <v>0.4</v>
      </c>
      <c r="D13" s="134">
        <v>18.12</v>
      </c>
      <c r="E13" s="134">
        <v>9.1347081712062437</v>
      </c>
      <c r="F13" s="134">
        <v>9.11</v>
      </c>
      <c r="G13" s="134">
        <v>3.7744434988599851</v>
      </c>
      <c r="H13" s="219">
        <v>1.2E-2</v>
      </c>
      <c r="I13" s="201">
        <v>0.108</v>
      </c>
      <c r="J13" s="201">
        <v>7.5067242217899205E-2</v>
      </c>
      <c r="K13" s="201">
        <v>8.7999999999999995E-2</v>
      </c>
      <c r="L13" s="201">
        <v>2.5186498371890166E-2</v>
      </c>
      <c r="M13" s="135">
        <v>7.14</v>
      </c>
      <c r="N13" s="134">
        <v>8.11</v>
      </c>
      <c r="O13" s="134">
        <v>7.6247239785991532</v>
      </c>
      <c r="P13" s="134">
        <v>7.61</v>
      </c>
      <c r="Q13" s="134">
        <v>0.19448825369647693</v>
      </c>
      <c r="R13" s="132">
        <v>0</v>
      </c>
      <c r="S13" s="131">
        <v>1081.0999999999999</v>
      </c>
      <c r="T13" s="131">
        <v>30.827225194553176</v>
      </c>
      <c r="U13" s="131">
        <v>1.4</v>
      </c>
      <c r="V13" s="131">
        <v>123.30534170699217</v>
      </c>
      <c r="W13" s="218">
        <v>593.54615384615386</v>
      </c>
      <c r="X13" s="128">
        <v>657</v>
      </c>
      <c r="Y13" s="127">
        <v>0</v>
      </c>
      <c r="Z13" s="135">
        <v>7.5</v>
      </c>
      <c r="AA13" s="134">
        <v>11.16</v>
      </c>
      <c r="AB13" s="134">
        <v>9.2466488326848015</v>
      </c>
      <c r="AC13" s="134">
        <v>9.2200000000000006</v>
      </c>
      <c r="AD13" s="134">
        <v>0.81808075151248272</v>
      </c>
    </row>
    <row r="14" spans="1:30" s="61" customFormat="1" x14ac:dyDescent="0.3">
      <c r="A14" s="128">
        <v>2015</v>
      </c>
      <c r="B14" s="220">
        <v>218</v>
      </c>
      <c r="C14" s="135">
        <v>-0.06</v>
      </c>
      <c r="D14" s="134">
        <v>19.52</v>
      </c>
      <c r="E14" s="134">
        <v>9.0394153846153849</v>
      </c>
      <c r="F14" s="134">
        <v>8.8800000000000008</v>
      </c>
      <c r="G14" s="134">
        <v>4.2106122824115664</v>
      </c>
      <c r="H14" s="219">
        <v>5.3999999999999999E-2</v>
      </c>
      <c r="I14" s="201">
        <v>0.186</v>
      </c>
      <c r="J14" s="201">
        <v>9.8180446650125347E-2</v>
      </c>
      <c r="K14" s="201">
        <v>9.0999999999999998E-2</v>
      </c>
      <c r="L14" s="201">
        <v>3.6994708972478453E-2</v>
      </c>
      <c r="M14" s="135">
        <v>7.36</v>
      </c>
      <c r="N14" s="134">
        <v>8.4499999999999993</v>
      </c>
      <c r="O14" s="134">
        <v>7.9283285359801852</v>
      </c>
      <c r="P14" s="134">
        <v>7.87</v>
      </c>
      <c r="Q14" s="134">
        <v>0.18453501506053976</v>
      </c>
      <c r="R14" s="132">
        <v>0.6</v>
      </c>
      <c r="S14" s="131">
        <v>1030.7</v>
      </c>
      <c r="T14" s="131">
        <v>6.3680516898608541</v>
      </c>
      <c r="U14" s="131">
        <v>3.1</v>
      </c>
      <c r="V14" s="131">
        <v>31.120858231429015</v>
      </c>
      <c r="W14" s="218">
        <v>131.27777777777777</v>
      </c>
      <c r="X14" s="128">
        <v>83</v>
      </c>
      <c r="Y14" s="127">
        <v>0</v>
      </c>
      <c r="Z14" s="135">
        <v>7.35</v>
      </c>
      <c r="AA14" s="134">
        <v>12.2</v>
      </c>
      <c r="AB14" s="134">
        <v>9.3836357320098553</v>
      </c>
      <c r="AC14" s="134">
        <v>9.36</v>
      </c>
      <c r="AD14" s="134">
        <v>0.95826400072839213</v>
      </c>
    </row>
    <row r="15" spans="1:30" s="61" customFormat="1" x14ac:dyDescent="0.3">
      <c r="A15" s="128">
        <v>2016</v>
      </c>
      <c r="B15" s="220">
        <v>216</v>
      </c>
      <c r="C15" s="135">
        <v>0.35</v>
      </c>
      <c r="D15" s="134">
        <v>18.989999999999998</v>
      </c>
      <c r="E15" s="134">
        <v>8.3649452887538303</v>
      </c>
      <c r="F15" s="134">
        <v>7.93</v>
      </c>
      <c r="G15" s="134">
        <v>3.9328750427621131</v>
      </c>
      <c r="H15" s="219">
        <v>3.0000000000000001E-3</v>
      </c>
      <c r="I15" s="201">
        <v>0.111</v>
      </c>
      <c r="J15" s="201">
        <v>8.2329888551165673E-2</v>
      </c>
      <c r="K15" s="201">
        <v>8.7999999999999995E-2</v>
      </c>
      <c r="L15" s="201">
        <v>1.7787147054895831E-2</v>
      </c>
      <c r="M15" s="135">
        <v>7.2</v>
      </c>
      <c r="N15" s="134">
        <v>8.35</v>
      </c>
      <c r="O15" s="134">
        <v>7.6904761904762271</v>
      </c>
      <c r="P15" s="134">
        <v>7.65</v>
      </c>
      <c r="Q15" s="134">
        <v>0.22007376362320114</v>
      </c>
      <c r="R15" s="132">
        <v>0.6</v>
      </c>
      <c r="S15" s="131">
        <v>1072.3</v>
      </c>
      <c r="T15" s="131">
        <v>22.382107396150037</v>
      </c>
      <c r="U15" s="131">
        <v>3.7</v>
      </c>
      <c r="V15" s="131">
        <v>96.248601854880619</v>
      </c>
      <c r="W15" s="218">
        <v>642.73749999999995</v>
      </c>
      <c r="X15" s="128">
        <v>541</v>
      </c>
      <c r="Y15" s="127">
        <v>0</v>
      </c>
      <c r="Z15" s="135">
        <v>7.47</v>
      </c>
      <c r="AA15" s="134">
        <v>11.91</v>
      </c>
      <c r="AB15" s="134">
        <v>9.6079463019250113</v>
      </c>
      <c r="AC15" s="134">
        <v>9.6350000000000016</v>
      </c>
      <c r="AD15" s="134">
        <v>0.88531766140230528</v>
      </c>
    </row>
    <row r="16" spans="1:30" s="61" customFormat="1" x14ac:dyDescent="0.3">
      <c r="A16" s="128">
        <v>2017</v>
      </c>
      <c r="B16" s="220">
        <v>190</v>
      </c>
      <c r="C16" s="135">
        <v>7.0000000000000007E-2</v>
      </c>
      <c r="D16" s="134">
        <v>16.73</v>
      </c>
      <c r="E16" s="134">
        <v>7.9194159208666903</v>
      </c>
      <c r="F16" s="134">
        <v>7.56</v>
      </c>
      <c r="G16" s="134">
        <v>3.958132277953895</v>
      </c>
      <c r="H16" s="219">
        <v>7.0000000000000001E-3</v>
      </c>
      <c r="I16" s="201">
        <v>0.10199999999999999</v>
      </c>
      <c r="J16" s="201">
        <v>8.2231475957521213E-2</v>
      </c>
      <c r="K16" s="201">
        <v>8.7999999999999995E-2</v>
      </c>
      <c r="L16" s="201">
        <v>1.5410016489009642E-2</v>
      </c>
      <c r="M16" s="135">
        <v>7.1</v>
      </c>
      <c r="N16" s="134">
        <v>8.65</v>
      </c>
      <c r="O16" s="134">
        <v>7.8233478568063921</v>
      </c>
      <c r="P16" s="134">
        <v>7.8</v>
      </c>
      <c r="Q16" s="134">
        <v>0.16270882976168041</v>
      </c>
      <c r="R16" s="132">
        <v>0</v>
      </c>
      <c r="S16" s="131">
        <v>1069.5</v>
      </c>
      <c r="T16" s="131">
        <v>10.766603862458815</v>
      </c>
      <c r="U16" s="131">
        <v>1.2</v>
      </c>
      <c r="V16" s="131">
        <v>49.183578163379494</v>
      </c>
      <c r="W16" s="218">
        <v>418.75749999999988</v>
      </c>
      <c r="X16" s="128">
        <v>365</v>
      </c>
      <c r="Y16" s="127">
        <v>0</v>
      </c>
      <c r="Z16" s="135">
        <v>7.8</v>
      </c>
      <c r="AA16" s="134">
        <v>12.11</v>
      </c>
      <c r="AB16" s="134">
        <v>9.6485433349034277</v>
      </c>
      <c r="AC16" s="134">
        <v>9.6300000000000008</v>
      </c>
      <c r="AD16" s="134">
        <v>0.94021149435144025</v>
      </c>
    </row>
    <row r="17" spans="1:30" s="61" customFormat="1" ht="14.4" thickBot="1" x14ac:dyDescent="0.35">
      <c r="A17" s="115">
        <v>2018</v>
      </c>
      <c r="B17" s="122">
        <v>218</v>
      </c>
      <c r="C17" s="113">
        <v>-0.06</v>
      </c>
      <c r="D17" s="112">
        <v>18.3</v>
      </c>
      <c r="E17" s="112">
        <v>8.0513071764588151</v>
      </c>
      <c r="F17" s="112">
        <v>7.65</v>
      </c>
      <c r="G17" s="112">
        <v>4.1492618315278929</v>
      </c>
      <c r="H17" s="121">
        <v>1E-3</v>
      </c>
      <c r="I17" s="120">
        <v>0.109</v>
      </c>
      <c r="J17" s="120">
        <v>7.9917425683115259E-2</v>
      </c>
      <c r="K17" s="120">
        <v>9.0999999999999998E-2</v>
      </c>
      <c r="L17" s="120">
        <v>2.2386362742868659E-2</v>
      </c>
      <c r="M17" s="113">
        <v>6.7</v>
      </c>
      <c r="N17" s="112">
        <v>8.42</v>
      </c>
      <c r="O17" s="112">
        <v>7.7331638474627189</v>
      </c>
      <c r="P17" s="112">
        <v>7.77</v>
      </c>
      <c r="Q17" s="112">
        <v>0.25668630063776837</v>
      </c>
      <c r="R17" s="118">
        <v>0</v>
      </c>
      <c r="S17" s="117">
        <v>1052.5999999999999</v>
      </c>
      <c r="T17" s="117">
        <v>25.889200280253803</v>
      </c>
      <c r="U17" s="117">
        <v>1.2</v>
      </c>
      <c r="V17" s="117">
        <v>117.39661216159767</v>
      </c>
      <c r="W17" s="116">
        <v>612.63043478260852</v>
      </c>
      <c r="X17" s="115">
        <v>587</v>
      </c>
      <c r="Y17" s="114">
        <v>1</v>
      </c>
      <c r="Z17" s="113">
        <v>7.68</v>
      </c>
      <c r="AA17" s="112">
        <v>11.83</v>
      </c>
      <c r="AB17" s="112">
        <v>9.4931718546691606</v>
      </c>
      <c r="AC17" s="112">
        <v>9.48</v>
      </c>
      <c r="AD17" s="112">
        <v>0.89657705123505826</v>
      </c>
    </row>
    <row r="18" spans="1:30" s="61" customFormat="1" ht="14.4" thickBot="1" x14ac:dyDescent="0.35">
      <c r="A18" s="110" t="s">
        <v>293</v>
      </c>
      <c r="B18" s="105">
        <f>SUM(B5:B17)</f>
        <v>2376</v>
      </c>
      <c r="C18" s="94">
        <v>-0.2</v>
      </c>
      <c r="D18" s="93">
        <v>20.420000000000002</v>
      </c>
      <c r="E18" s="93">
        <v>8.2443549851580791</v>
      </c>
      <c r="F18" s="93">
        <v>8.07</v>
      </c>
      <c r="G18" s="93">
        <v>4.2496830085995363</v>
      </c>
      <c r="H18" s="103">
        <v>0</v>
      </c>
      <c r="I18" s="102">
        <v>0.186</v>
      </c>
      <c r="J18" s="102">
        <v>8.422070068424499E-2</v>
      </c>
      <c r="K18" s="102">
        <v>0.09</v>
      </c>
      <c r="L18" s="102">
        <v>2.3676270952337371E-2</v>
      </c>
      <c r="M18" s="94">
        <v>6.49</v>
      </c>
      <c r="N18" s="93">
        <v>8.9499999999999993</v>
      </c>
      <c r="O18" s="93">
        <v>7.7828156975730289</v>
      </c>
      <c r="P18" s="93">
        <v>7.79</v>
      </c>
      <c r="Q18" s="93">
        <v>0.25445259869477549</v>
      </c>
      <c r="R18" s="100">
        <v>0</v>
      </c>
      <c r="S18" s="99">
        <v>1180.9000000000001</v>
      </c>
      <c r="T18" s="99">
        <v>20.662938225977737</v>
      </c>
      <c r="U18" s="99">
        <v>1.2</v>
      </c>
      <c r="V18" s="99">
        <v>103.0148035750365</v>
      </c>
      <c r="W18" s="97">
        <f>MAX(W5:W16)</f>
        <v>688.78541666666672</v>
      </c>
      <c r="X18" s="96">
        <f>SUM(X5:X16)</f>
        <v>5026</v>
      </c>
      <c r="Y18" s="98">
        <f>SUM(Y5:Y15)</f>
        <v>4</v>
      </c>
      <c r="Z18" s="94">
        <v>7.09</v>
      </c>
      <c r="AA18" s="93">
        <v>12.58</v>
      </c>
      <c r="AB18" s="93">
        <v>9.6143046556646361</v>
      </c>
      <c r="AC18" s="93">
        <v>9.59</v>
      </c>
      <c r="AD18" s="93">
        <v>1.0196967230613354</v>
      </c>
    </row>
    <row r="19" spans="1:30" s="61" customFormat="1" x14ac:dyDescent="0.3">
      <c r="A19" s="369" t="s">
        <v>299</v>
      </c>
      <c r="B19" s="368"/>
      <c r="C19" s="385"/>
      <c r="D19" s="385"/>
      <c r="E19" s="385"/>
      <c r="F19" s="385"/>
      <c r="G19" s="385"/>
      <c r="H19" s="386"/>
      <c r="I19" s="386"/>
      <c r="J19" s="386"/>
      <c r="K19" s="386"/>
      <c r="L19" s="386"/>
      <c r="M19" s="385"/>
      <c r="N19" s="385"/>
      <c r="O19" s="385"/>
      <c r="P19" s="385"/>
      <c r="Q19" s="385"/>
      <c r="R19" s="365"/>
      <c r="S19" s="365"/>
      <c r="T19" s="365"/>
      <c r="U19" s="365"/>
      <c r="V19" s="365"/>
      <c r="W19" s="365"/>
      <c r="X19" s="364"/>
      <c r="Y19" s="363"/>
      <c r="Z19" s="385"/>
      <c r="AA19" s="385"/>
      <c r="AB19" s="385"/>
      <c r="AC19" s="385"/>
      <c r="AD19" s="384"/>
    </row>
    <row r="20" spans="1:30" x14ac:dyDescent="0.3">
      <c r="A20" s="164">
        <v>2016</v>
      </c>
      <c r="B20" s="171">
        <v>47</v>
      </c>
      <c r="C20" s="161">
        <v>6.39</v>
      </c>
      <c r="D20" s="170">
        <v>17.989999999999998</v>
      </c>
      <c r="E20" s="160">
        <v>12.085324436263255</v>
      </c>
      <c r="F20" s="160">
        <v>11.97</v>
      </c>
      <c r="G20" s="160">
        <v>2.4924887989011806</v>
      </c>
      <c r="H20" s="169">
        <v>8.1000000000000003E-2</v>
      </c>
      <c r="I20" s="168">
        <v>9.7000000000000003E-2</v>
      </c>
      <c r="J20" s="332">
        <v>9.1094799815922708E-2</v>
      </c>
      <c r="K20" s="168">
        <v>9.0999999999999998E-2</v>
      </c>
      <c r="L20" s="168">
        <v>3.9264925865448172E-3</v>
      </c>
      <c r="M20" s="161">
        <v>7.41</v>
      </c>
      <c r="N20" s="170">
        <v>7.9</v>
      </c>
      <c r="O20" s="160">
        <v>7.6056097560975751</v>
      </c>
      <c r="P20" s="160">
        <v>7.57</v>
      </c>
      <c r="Q20" s="160">
        <v>0.11900933361954578</v>
      </c>
      <c r="R20" s="166">
        <v>0.8</v>
      </c>
      <c r="S20" s="165">
        <v>427.1</v>
      </c>
      <c r="T20" s="165">
        <v>5.4392084675563792</v>
      </c>
      <c r="U20" s="165">
        <v>1.8</v>
      </c>
      <c r="V20" s="165">
        <v>18.639449781023586</v>
      </c>
      <c r="W20" s="163">
        <v>63.318750000000016</v>
      </c>
      <c r="X20" s="162">
        <v>41</v>
      </c>
      <c r="Y20" s="90">
        <v>0</v>
      </c>
      <c r="Z20" s="161">
        <v>7.14</v>
      </c>
      <c r="AA20" s="160">
        <v>9.65</v>
      </c>
      <c r="AB20" s="160">
        <v>8.07141279337322</v>
      </c>
      <c r="AC20" s="160">
        <v>8.01</v>
      </c>
      <c r="AD20" s="160">
        <v>0.48929590236958298</v>
      </c>
    </row>
    <row r="21" spans="1:30" x14ac:dyDescent="0.3">
      <c r="A21" s="128">
        <v>2017</v>
      </c>
      <c r="B21" s="220">
        <v>196</v>
      </c>
      <c r="C21" s="383"/>
      <c r="D21" s="244"/>
      <c r="E21" s="244"/>
      <c r="F21" s="244"/>
      <c r="G21" s="244"/>
      <c r="H21" s="382"/>
      <c r="I21" s="381"/>
      <c r="J21" s="381"/>
      <c r="K21" s="381"/>
      <c r="L21" s="381"/>
      <c r="M21" s="270"/>
      <c r="N21" s="269"/>
      <c r="O21" s="269"/>
      <c r="P21" s="269"/>
      <c r="Q21" s="269"/>
      <c r="R21" s="132">
        <v>0.5</v>
      </c>
      <c r="S21" s="131">
        <v>657.6</v>
      </c>
      <c r="T21" s="131">
        <v>12.217591460023968</v>
      </c>
      <c r="U21" s="131">
        <v>2.1</v>
      </c>
      <c r="V21" s="131">
        <v>31.317674723943846</v>
      </c>
      <c r="W21" s="218">
        <v>233.14375000000001</v>
      </c>
      <c r="X21" s="128">
        <v>549</v>
      </c>
      <c r="Y21" s="127">
        <v>1</v>
      </c>
      <c r="Z21" s="380"/>
      <c r="AA21" s="244"/>
      <c r="AB21" s="244"/>
      <c r="AC21" s="244"/>
      <c r="AD21" s="244"/>
    </row>
    <row r="22" spans="1:30" ht="14.4" thickBot="1" x14ac:dyDescent="0.35">
      <c r="A22" s="115">
        <v>2018</v>
      </c>
      <c r="B22" s="122">
        <v>183</v>
      </c>
      <c r="C22" s="379"/>
      <c r="D22" s="375"/>
      <c r="E22" s="375"/>
      <c r="F22" s="375"/>
      <c r="G22" s="375"/>
      <c r="H22" s="378"/>
      <c r="I22" s="377"/>
      <c r="J22" s="377"/>
      <c r="K22" s="377"/>
      <c r="L22" s="377"/>
      <c r="M22" s="270"/>
      <c r="N22" s="269"/>
      <c r="O22" s="269"/>
      <c r="P22" s="269"/>
      <c r="Q22" s="269"/>
      <c r="R22" s="118">
        <v>0.2</v>
      </c>
      <c r="S22" s="117">
        <v>395.6</v>
      </c>
      <c r="T22" s="117">
        <v>3.344948109268822</v>
      </c>
      <c r="U22" s="117">
        <v>1.1000000000000001</v>
      </c>
      <c r="V22" s="117">
        <v>10.027619954926337</v>
      </c>
      <c r="W22" s="116">
        <v>89.93</v>
      </c>
      <c r="X22" s="115">
        <v>15</v>
      </c>
      <c r="Y22" s="114">
        <v>0</v>
      </c>
      <c r="Z22" s="376"/>
      <c r="AA22" s="375"/>
      <c r="AB22" s="375"/>
      <c r="AC22" s="375"/>
      <c r="AD22" s="375"/>
    </row>
    <row r="23" spans="1:30" s="176" customFormat="1" ht="14.4" thickBot="1" x14ac:dyDescent="0.35">
      <c r="A23" s="110" t="s">
        <v>293</v>
      </c>
      <c r="B23" s="105">
        <f>SUM(B20:B22)</f>
        <v>426</v>
      </c>
      <c r="C23" s="374"/>
      <c r="D23" s="370"/>
      <c r="E23" s="370"/>
      <c r="F23" s="370"/>
      <c r="G23" s="370"/>
      <c r="H23" s="373"/>
      <c r="I23" s="372"/>
      <c r="J23" s="372"/>
      <c r="K23" s="372"/>
      <c r="L23" s="372"/>
      <c r="M23" s="371"/>
      <c r="N23" s="370"/>
      <c r="O23" s="370"/>
      <c r="P23" s="370"/>
      <c r="Q23" s="370"/>
      <c r="R23" s="100">
        <v>0.2</v>
      </c>
      <c r="S23" s="99">
        <v>657.6</v>
      </c>
      <c r="T23" s="99">
        <v>7.6593636503144849</v>
      </c>
      <c r="U23" s="99">
        <v>1.5</v>
      </c>
      <c r="V23" s="99">
        <v>23.472772517243328</v>
      </c>
      <c r="W23" s="97">
        <f>MAX(W20:W22)</f>
        <v>233.14375000000001</v>
      </c>
      <c r="X23" s="96">
        <f>SUM(X20:X22)</f>
        <v>605</v>
      </c>
      <c r="Y23" s="95">
        <f>SUM(Y20:Y22)</f>
        <v>1</v>
      </c>
      <c r="Z23" s="371"/>
      <c r="AA23" s="370"/>
      <c r="AB23" s="370"/>
      <c r="AC23" s="370"/>
      <c r="AD23" s="370"/>
    </row>
    <row r="24" spans="1:30" s="176" customFormat="1" x14ac:dyDescent="0.3">
      <c r="A24" s="369" t="s">
        <v>300</v>
      </c>
      <c r="B24" s="368"/>
      <c r="C24" s="367"/>
      <c r="D24" s="362"/>
      <c r="E24" s="362"/>
      <c r="F24" s="362"/>
      <c r="G24" s="362"/>
      <c r="H24" s="366"/>
      <c r="I24" s="366"/>
      <c r="J24" s="366"/>
      <c r="K24" s="366"/>
      <c r="L24" s="366"/>
      <c r="M24" s="362"/>
      <c r="N24" s="362"/>
      <c r="O24" s="362"/>
      <c r="P24" s="362"/>
      <c r="Q24" s="362"/>
      <c r="R24" s="365"/>
      <c r="S24" s="365"/>
      <c r="T24" s="365"/>
      <c r="U24" s="365"/>
      <c r="V24" s="365"/>
      <c r="W24" s="365"/>
      <c r="X24" s="364"/>
      <c r="Y24" s="363"/>
      <c r="Z24" s="362"/>
      <c r="AA24" s="362"/>
      <c r="AB24" s="362"/>
      <c r="AC24" s="362"/>
      <c r="AD24" s="361"/>
    </row>
    <row r="25" spans="1:30" x14ac:dyDescent="0.3">
      <c r="A25" s="164">
        <v>2006</v>
      </c>
      <c r="B25" s="171">
        <v>124</v>
      </c>
      <c r="C25" s="247">
        <v>0.12</v>
      </c>
      <c r="D25" s="257" t="s">
        <v>263</v>
      </c>
      <c r="E25" s="246">
        <v>7.9447072029934693</v>
      </c>
      <c r="F25" s="246">
        <v>8.31</v>
      </c>
      <c r="G25" s="246">
        <v>3.9610047138936193</v>
      </c>
      <c r="H25" s="256">
        <v>2E-3</v>
      </c>
      <c r="I25" s="255">
        <v>0.17599999999999999</v>
      </c>
      <c r="J25" s="255">
        <v>9.5166884939195062E-2</v>
      </c>
      <c r="K25" s="255">
        <v>9.7000000000000003E-2</v>
      </c>
      <c r="L25" s="255">
        <v>1.3414979267602049E-2</v>
      </c>
      <c r="M25" s="247">
        <v>7.27</v>
      </c>
      <c r="N25" s="246">
        <v>8.69</v>
      </c>
      <c r="O25" s="246">
        <v>7.7441188026193473</v>
      </c>
      <c r="P25" s="246">
        <v>7.67</v>
      </c>
      <c r="Q25" s="246">
        <v>0.2196637879274736</v>
      </c>
      <c r="R25" s="253">
        <v>0</v>
      </c>
      <c r="S25" s="252">
        <v>831.3</v>
      </c>
      <c r="T25" s="252">
        <v>19.579999999999998</v>
      </c>
      <c r="U25" s="252">
        <v>1.2</v>
      </c>
      <c r="V25" s="252">
        <v>101.29</v>
      </c>
      <c r="W25" s="250">
        <v>436.63749999999999</v>
      </c>
      <c r="X25" s="249">
        <v>481</v>
      </c>
      <c r="Y25" s="248">
        <v>0</v>
      </c>
      <c r="Z25" s="247">
        <v>7.61</v>
      </c>
      <c r="AA25" s="246">
        <v>11.99</v>
      </c>
      <c r="AB25" s="246">
        <v>9.6318333014720423</v>
      </c>
      <c r="AC25" s="246">
        <v>9.4849999999999994</v>
      </c>
      <c r="AD25" s="246">
        <v>0.9622415934513382</v>
      </c>
    </row>
    <row r="26" spans="1:30" x14ac:dyDescent="0.3">
      <c r="A26" s="34">
        <v>2007</v>
      </c>
      <c r="B26" s="139">
        <v>137</v>
      </c>
      <c r="C26" s="234">
        <v>0.06</v>
      </c>
      <c r="D26" s="244">
        <v>19.63</v>
      </c>
      <c r="E26" s="233">
        <v>8.9232901851548458</v>
      </c>
      <c r="F26" s="233">
        <v>8.9600000000000009</v>
      </c>
      <c r="G26" s="233">
        <v>4.604773785402541</v>
      </c>
      <c r="H26" s="243">
        <v>5.5E-2</v>
      </c>
      <c r="I26" s="242">
        <v>0.16400000000000001</v>
      </c>
      <c r="J26" s="242">
        <v>9.7058013765979209E-2</v>
      </c>
      <c r="K26" s="242">
        <v>9.5000000000000001E-2</v>
      </c>
      <c r="L26" s="242">
        <v>2.3391179211304104E-2</v>
      </c>
      <c r="M26" s="234">
        <v>6.69</v>
      </c>
      <c r="N26" s="233">
        <v>8.4</v>
      </c>
      <c r="O26" s="233">
        <v>7.5703473701457948</v>
      </c>
      <c r="P26" s="233">
        <v>7.54</v>
      </c>
      <c r="Q26" s="233">
        <v>0.27373009538914844</v>
      </c>
      <c r="R26" s="240">
        <v>0</v>
      </c>
      <c r="S26" s="239">
        <v>957.7</v>
      </c>
      <c r="T26" s="239">
        <v>28.78</v>
      </c>
      <c r="U26" s="239">
        <v>1.5</v>
      </c>
      <c r="V26" s="239">
        <v>132.15</v>
      </c>
      <c r="W26" s="237">
        <v>360.36874999999998</v>
      </c>
      <c r="X26" s="236">
        <v>286</v>
      </c>
      <c r="Y26" s="235">
        <v>0</v>
      </c>
      <c r="Z26" s="234">
        <v>7.13</v>
      </c>
      <c r="AA26" s="233">
        <v>14.61</v>
      </c>
      <c r="AB26" s="233">
        <v>9.7017506152583852</v>
      </c>
      <c r="AC26" s="233">
        <v>9.32</v>
      </c>
      <c r="AD26" s="233">
        <v>1.5538066799669525</v>
      </c>
    </row>
    <row r="27" spans="1:30" x14ac:dyDescent="0.3">
      <c r="A27" s="34">
        <v>2008</v>
      </c>
      <c r="B27" s="139">
        <v>72</v>
      </c>
      <c r="C27" s="126">
        <v>0.1</v>
      </c>
      <c r="D27" s="134" t="s">
        <v>262</v>
      </c>
      <c r="E27" s="134">
        <v>7.5916605029585629</v>
      </c>
      <c r="F27" s="134">
        <v>7.86</v>
      </c>
      <c r="G27" s="125">
        <v>4.3211129307784883</v>
      </c>
      <c r="H27" s="138">
        <v>4.2999999999999997E-2</v>
      </c>
      <c r="I27" s="137">
        <v>0.24099999999999999</v>
      </c>
      <c r="J27" s="137">
        <v>7.787832840236715E-2</v>
      </c>
      <c r="K27" s="137">
        <v>7.9000000000000001E-2</v>
      </c>
      <c r="L27" s="137">
        <v>1.5303647171133368E-2</v>
      </c>
      <c r="M27" s="126">
        <v>6.14</v>
      </c>
      <c r="N27" s="125">
        <v>7.69</v>
      </c>
      <c r="O27" s="125">
        <v>7.2849186390532701</v>
      </c>
      <c r="P27" s="125">
        <v>7.26</v>
      </c>
      <c r="Q27" s="125">
        <v>0.14096803700808172</v>
      </c>
      <c r="R27" s="158">
        <v>0</v>
      </c>
      <c r="S27" s="130">
        <v>954.2</v>
      </c>
      <c r="T27" s="130">
        <v>18.760000000000002</v>
      </c>
      <c r="U27" s="130">
        <v>1</v>
      </c>
      <c r="V27" s="130">
        <v>98.89</v>
      </c>
      <c r="W27" s="129">
        <v>326.83249999999998</v>
      </c>
      <c r="X27" s="128">
        <v>102</v>
      </c>
      <c r="Y27" s="127">
        <v>0</v>
      </c>
      <c r="Z27" s="126">
        <v>6.98</v>
      </c>
      <c r="AA27" s="125">
        <v>11.39</v>
      </c>
      <c r="AB27" s="125">
        <v>9.4440125739644909</v>
      </c>
      <c r="AC27" s="125">
        <v>9.56</v>
      </c>
      <c r="AD27" s="125">
        <v>0.96010399986446382</v>
      </c>
    </row>
    <row r="28" spans="1:30" x14ac:dyDescent="0.3">
      <c r="A28" s="34">
        <v>2009</v>
      </c>
      <c r="B28" s="139">
        <v>146</v>
      </c>
      <c r="C28" s="126">
        <v>0.12</v>
      </c>
      <c r="D28" s="134" t="s">
        <v>261</v>
      </c>
      <c r="E28" s="125">
        <v>7.8947950581395343</v>
      </c>
      <c r="F28" s="125">
        <v>7.66</v>
      </c>
      <c r="G28" s="125">
        <v>3.8018605614737813</v>
      </c>
      <c r="H28" s="138">
        <v>0.03</v>
      </c>
      <c r="I28" s="137">
        <v>0.11799999999999999</v>
      </c>
      <c r="J28" s="137">
        <v>7.2809447674420116E-2</v>
      </c>
      <c r="K28" s="137">
        <v>7.8E-2</v>
      </c>
      <c r="L28" s="137">
        <v>1.4438409961158635E-2</v>
      </c>
      <c r="M28" s="126">
        <v>7.42</v>
      </c>
      <c r="N28" s="125">
        <v>8.4600000000000009</v>
      </c>
      <c r="O28" s="125">
        <v>7.7864447674418891</v>
      </c>
      <c r="P28" s="125">
        <v>7.73</v>
      </c>
      <c r="Q28" s="125">
        <v>0.2071573077840585</v>
      </c>
      <c r="R28" s="158">
        <v>0</v>
      </c>
      <c r="S28" s="130">
        <v>1073.9000000000001</v>
      </c>
      <c r="T28" s="130">
        <v>19.62</v>
      </c>
      <c r="U28" s="130">
        <v>0</v>
      </c>
      <c r="V28" s="130">
        <v>61.86</v>
      </c>
      <c r="W28" s="129">
        <v>244.1145833333334</v>
      </c>
      <c r="X28" s="128">
        <v>401</v>
      </c>
      <c r="Y28" s="127">
        <v>1</v>
      </c>
      <c r="Z28" s="126">
        <v>7.68</v>
      </c>
      <c r="AA28" s="125">
        <v>12.06</v>
      </c>
      <c r="AB28" s="125">
        <v>9.7145443117536523</v>
      </c>
      <c r="AC28" s="125">
        <v>9.73</v>
      </c>
      <c r="AD28" s="125">
        <v>1.0135302932193631</v>
      </c>
    </row>
    <row r="29" spans="1:30" x14ac:dyDescent="0.3">
      <c r="A29" s="34">
        <v>2010</v>
      </c>
      <c r="B29" s="139">
        <v>207</v>
      </c>
      <c r="C29" s="126">
        <v>0.04</v>
      </c>
      <c r="D29" s="134" t="s">
        <v>260</v>
      </c>
      <c r="E29" s="125">
        <v>6.3702336403296034</v>
      </c>
      <c r="F29" s="125">
        <v>6.2</v>
      </c>
      <c r="G29" s="125">
        <v>3.9715081244680728</v>
      </c>
      <c r="H29" s="138">
        <v>2E-3</v>
      </c>
      <c r="I29" s="137">
        <v>0.13400000000000001</v>
      </c>
      <c r="J29" s="137">
        <v>8.0913717886572339E-2</v>
      </c>
      <c r="K29" s="137">
        <v>8.2000000000000003E-2</v>
      </c>
      <c r="L29" s="137">
        <v>1.2609855486598343E-2</v>
      </c>
      <c r="M29" s="126">
        <v>7.32</v>
      </c>
      <c r="N29" s="125">
        <v>8.34</v>
      </c>
      <c r="O29" s="125">
        <v>7.6942627241880821</v>
      </c>
      <c r="P29" s="125">
        <v>7.66</v>
      </c>
      <c r="Q29" s="125">
        <v>0.13102594378805626</v>
      </c>
      <c r="R29" s="158">
        <v>0</v>
      </c>
      <c r="S29" s="130">
        <v>1062.2</v>
      </c>
      <c r="T29" s="130">
        <v>4.0610373242850253</v>
      </c>
      <c r="U29" s="130">
        <v>0</v>
      </c>
      <c r="V29" s="130">
        <v>36.324128729966027</v>
      </c>
      <c r="W29" s="129">
        <v>219.15833333333333</v>
      </c>
      <c r="X29" s="128">
        <v>120</v>
      </c>
      <c r="Y29" s="127">
        <v>0</v>
      </c>
      <c r="Z29" s="126">
        <v>7.74</v>
      </c>
      <c r="AA29" s="125">
        <v>11.38</v>
      </c>
      <c r="AB29" s="125">
        <v>9.738802714493497</v>
      </c>
      <c r="AC29" s="125">
        <v>9.77</v>
      </c>
      <c r="AD29" s="125">
        <v>0.87655238692215387</v>
      </c>
    </row>
    <row r="30" spans="1:30" x14ac:dyDescent="0.3">
      <c r="A30" s="34">
        <v>2011</v>
      </c>
      <c r="B30" s="139">
        <v>226</v>
      </c>
      <c r="C30" s="126">
        <v>-0.02</v>
      </c>
      <c r="D30" s="134">
        <v>16.07</v>
      </c>
      <c r="E30" s="125">
        <v>6.0795907879710471</v>
      </c>
      <c r="F30" s="125">
        <v>5.76</v>
      </c>
      <c r="G30" s="125">
        <v>3.8579376363266511</v>
      </c>
      <c r="H30" s="138">
        <v>2.5999999999999999E-2</v>
      </c>
      <c r="I30" s="137">
        <v>0.13500000000000001</v>
      </c>
      <c r="J30" s="137">
        <v>7.2859154929575523E-2</v>
      </c>
      <c r="K30" s="137">
        <v>7.0000000000000007E-2</v>
      </c>
      <c r="L30" s="137">
        <v>1.5214639418069956E-2</v>
      </c>
      <c r="M30" s="126">
        <v>7.33</v>
      </c>
      <c r="N30" s="125">
        <v>8.06</v>
      </c>
      <c r="O30" s="125">
        <v>7.7247316330414906</v>
      </c>
      <c r="P30" s="125">
        <v>7.71</v>
      </c>
      <c r="Q30" s="125">
        <v>0.10028803250434484</v>
      </c>
      <c r="R30" s="158">
        <v>0</v>
      </c>
      <c r="S30" s="130">
        <v>1206.9000000000001</v>
      </c>
      <c r="T30" s="130">
        <v>5.7050247430528991</v>
      </c>
      <c r="U30" s="130">
        <v>0.6</v>
      </c>
      <c r="V30" s="130">
        <v>29.631997100830322</v>
      </c>
      <c r="W30" s="129">
        <v>122.67291666666671</v>
      </c>
      <c r="X30" s="128">
        <v>147</v>
      </c>
      <c r="Y30" s="127">
        <v>0</v>
      </c>
      <c r="Z30" s="126">
        <v>8.02</v>
      </c>
      <c r="AA30" s="125">
        <v>11.76</v>
      </c>
      <c r="AB30" s="125">
        <v>10.034431861438939</v>
      </c>
      <c r="AC30" s="125">
        <v>10.07</v>
      </c>
      <c r="AD30" s="125">
        <v>0.86188412647760193</v>
      </c>
    </row>
    <row r="31" spans="1:30" s="61" customFormat="1" x14ac:dyDescent="0.3">
      <c r="A31" s="128">
        <v>2012</v>
      </c>
      <c r="B31" s="220">
        <v>196</v>
      </c>
      <c r="C31" s="135">
        <v>0.15</v>
      </c>
      <c r="D31" s="134">
        <v>17.05</v>
      </c>
      <c r="E31" s="134">
        <v>7.4130177193173417</v>
      </c>
      <c r="F31" s="134">
        <v>7.31</v>
      </c>
      <c r="G31" s="134">
        <v>3.7631447294582925</v>
      </c>
      <c r="H31" s="219">
        <v>1E-3</v>
      </c>
      <c r="I31" s="201">
        <v>0.10100000000000001</v>
      </c>
      <c r="J31" s="201">
        <v>6.6514077617132517E-2</v>
      </c>
      <c r="K31" s="201">
        <v>6.8000000000000005E-2</v>
      </c>
      <c r="L31" s="201">
        <v>1.0097372887055445E-2</v>
      </c>
      <c r="M31" s="135">
        <v>7.46</v>
      </c>
      <c r="N31" s="134">
        <v>8.15</v>
      </c>
      <c r="O31" s="134">
        <v>7.6728883574301072</v>
      </c>
      <c r="P31" s="134">
        <v>7.63</v>
      </c>
      <c r="Q31" s="134">
        <v>0.12733411386558677</v>
      </c>
      <c r="R31" s="132">
        <v>0.5</v>
      </c>
      <c r="S31" s="131">
        <v>1180.0999999999999</v>
      </c>
      <c r="T31" s="131">
        <v>5.4466898575931886</v>
      </c>
      <c r="U31" s="131">
        <v>1.2</v>
      </c>
      <c r="V31" s="131">
        <v>30.246632321056282</v>
      </c>
      <c r="W31" s="218">
        <v>93.295833333333334</v>
      </c>
      <c r="X31" s="128">
        <v>118</v>
      </c>
      <c r="Y31" s="127">
        <v>0</v>
      </c>
      <c r="Z31" s="135">
        <v>7.7</v>
      </c>
      <c r="AA31" s="134">
        <v>11.37</v>
      </c>
      <c r="AB31" s="134">
        <v>9.4932905750625149</v>
      </c>
      <c r="AC31" s="134">
        <v>9.4499999999999993</v>
      </c>
      <c r="AD31" s="134">
        <v>0.86833220300422509</v>
      </c>
    </row>
    <row r="32" spans="1:30" s="61" customFormat="1" x14ac:dyDescent="0.3">
      <c r="A32" s="128">
        <v>2013</v>
      </c>
      <c r="B32" s="222">
        <v>198</v>
      </c>
      <c r="C32" s="135">
        <v>-0.02</v>
      </c>
      <c r="D32" s="134">
        <v>18.54</v>
      </c>
      <c r="E32" s="134">
        <v>8.2266755774165716</v>
      </c>
      <c r="F32" s="134">
        <v>8.32</v>
      </c>
      <c r="G32" s="134">
        <v>4.4891316769378511</v>
      </c>
      <c r="H32" s="219">
        <v>3.0000000000000001E-3</v>
      </c>
      <c r="I32" s="201">
        <v>0.106</v>
      </c>
      <c r="J32" s="201">
        <v>7.4418627031649018E-2</v>
      </c>
      <c r="K32" s="201">
        <v>7.3999999999999996E-2</v>
      </c>
      <c r="L32" s="201">
        <v>1.0461473157044958E-2</v>
      </c>
      <c r="M32" s="135">
        <v>7.01</v>
      </c>
      <c r="N32" s="134">
        <v>8.7100000000000009</v>
      </c>
      <c r="O32" s="134">
        <v>7.6426325919589262</v>
      </c>
      <c r="P32" s="134">
        <v>7.54</v>
      </c>
      <c r="Q32" s="134">
        <v>0.25928308355751117</v>
      </c>
      <c r="R32" s="132">
        <v>0.7</v>
      </c>
      <c r="S32" s="131">
        <v>1260.2</v>
      </c>
      <c r="T32" s="131">
        <v>6.0476689478186287</v>
      </c>
      <c r="U32" s="131">
        <v>1.7</v>
      </c>
      <c r="V32" s="131">
        <v>39.720096535411145</v>
      </c>
      <c r="W32" s="221">
        <v>192.27500000000006</v>
      </c>
      <c r="X32" s="128">
        <v>121</v>
      </c>
      <c r="Y32" s="127">
        <v>0</v>
      </c>
      <c r="Z32" s="135">
        <v>7.38</v>
      </c>
      <c r="AA32" s="134">
        <v>12.05</v>
      </c>
      <c r="AB32" s="134">
        <v>9.3238301967493644</v>
      </c>
      <c r="AC32" s="134">
        <v>9.1999999999999993</v>
      </c>
      <c r="AD32" s="134">
        <v>1.0236957921123777</v>
      </c>
    </row>
    <row r="33" spans="1:30" s="61" customFormat="1" x14ac:dyDescent="0.3">
      <c r="A33" s="128">
        <v>2014</v>
      </c>
      <c r="B33" s="222">
        <v>177</v>
      </c>
      <c r="C33" s="135">
        <v>0.63</v>
      </c>
      <c r="D33" s="134">
        <v>17.09</v>
      </c>
      <c r="E33" s="134">
        <v>8.3515574663921193</v>
      </c>
      <c r="F33" s="134">
        <v>8.3800000000000008</v>
      </c>
      <c r="G33" s="134">
        <v>3.4852632336069576</v>
      </c>
      <c r="H33" s="219">
        <v>3.0000000000000001E-3</v>
      </c>
      <c r="I33" s="201">
        <v>8.4000000000000005E-2</v>
      </c>
      <c r="J33" s="201">
        <v>6.4937870897422006E-2</v>
      </c>
      <c r="K33" s="201">
        <v>7.1999999999999995E-2</v>
      </c>
      <c r="L33" s="201">
        <v>1.4139827779117103E-2</v>
      </c>
      <c r="M33" s="135">
        <v>7.2</v>
      </c>
      <c r="N33" s="134">
        <v>7.94</v>
      </c>
      <c r="O33" s="134">
        <v>7.4476856000968041</v>
      </c>
      <c r="P33" s="134">
        <v>7.42</v>
      </c>
      <c r="Q33" s="134">
        <v>0.12548214756602927</v>
      </c>
      <c r="R33" s="132">
        <v>0.2</v>
      </c>
      <c r="S33" s="131">
        <v>246.7</v>
      </c>
      <c r="T33" s="131">
        <v>3.4339227322273613</v>
      </c>
      <c r="U33" s="131">
        <v>1.1000000000000001</v>
      </c>
      <c r="V33" s="131">
        <v>7.8698259445561636</v>
      </c>
      <c r="W33" s="221">
        <v>36.364583333333321</v>
      </c>
      <c r="X33" s="128">
        <v>27</v>
      </c>
      <c r="Y33" s="127">
        <v>0</v>
      </c>
      <c r="Z33" s="135">
        <v>7.7</v>
      </c>
      <c r="AA33" s="134">
        <v>11.14</v>
      </c>
      <c r="AB33" s="134">
        <v>9.2249739614872173</v>
      </c>
      <c r="AC33" s="134">
        <v>9.16</v>
      </c>
      <c r="AD33" s="134">
        <v>0.75200452566030684</v>
      </c>
    </row>
    <row r="34" spans="1:30" s="61" customFormat="1" x14ac:dyDescent="0.3">
      <c r="A34" s="128">
        <v>2015</v>
      </c>
      <c r="B34" s="220">
        <v>218</v>
      </c>
      <c r="C34" s="135">
        <v>0.04</v>
      </c>
      <c r="D34" s="134">
        <v>18.3</v>
      </c>
      <c r="E34" s="134">
        <v>8.3396281317813727</v>
      </c>
      <c r="F34" s="134">
        <v>8.18</v>
      </c>
      <c r="G34" s="134">
        <v>3.8276328657337237</v>
      </c>
      <c r="H34" s="219">
        <v>3.2000000000000001E-2</v>
      </c>
      <c r="I34" s="201">
        <v>0.14699999999999999</v>
      </c>
      <c r="J34" s="201">
        <v>8.6514993095283849E-2</v>
      </c>
      <c r="K34" s="201">
        <v>7.9000000000000001E-2</v>
      </c>
      <c r="L34" s="201">
        <v>2.4728000888121202E-2</v>
      </c>
      <c r="M34" s="135">
        <v>7.32</v>
      </c>
      <c r="N34" s="134">
        <v>8.4600000000000009</v>
      </c>
      <c r="O34" s="134">
        <v>7.7443410929177094</v>
      </c>
      <c r="P34" s="134">
        <v>7.68</v>
      </c>
      <c r="Q34" s="134">
        <v>0.16948379184163689</v>
      </c>
      <c r="R34" s="132">
        <v>0</v>
      </c>
      <c r="S34" s="131">
        <v>1221.4000000000001</v>
      </c>
      <c r="T34" s="131">
        <v>17.274095786963453</v>
      </c>
      <c r="U34" s="131">
        <v>2.1</v>
      </c>
      <c r="V34" s="131">
        <v>80.724824562725345</v>
      </c>
      <c r="W34" s="218">
        <v>462.18620689655171</v>
      </c>
      <c r="X34" s="128">
        <v>524</v>
      </c>
      <c r="Y34" s="127">
        <v>0</v>
      </c>
      <c r="Z34" s="135">
        <v>7.44</v>
      </c>
      <c r="AA34" s="134">
        <v>11.93</v>
      </c>
      <c r="AB34" s="134">
        <v>9.2369974353915918</v>
      </c>
      <c r="AC34" s="134">
        <v>9.1199999999999992</v>
      </c>
      <c r="AD34" s="134">
        <v>0.88379644871627205</v>
      </c>
    </row>
    <row r="35" spans="1:30" s="61" customFormat="1" x14ac:dyDescent="0.3">
      <c r="A35" s="128">
        <v>2016</v>
      </c>
      <c r="B35" s="220">
        <v>216</v>
      </c>
      <c r="C35" s="135">
        <v>0.56999999999999995</v>
      </c>
      <c r="D35" s="134">
        <v>17.52</v>
      </c>
      <c r="E35" s="134">
        <v>7.7211346368149414</v>
      </c>
      <c r="F35" s="134">
        <v>7.33</v>
      </c>
      <c r="G35" s="134">
        <v>3.658928883799637</v>
      </c>
      <c r="H35" s="219">
        <v>0.05</v>
      </c>
      <c r="I35" s="201">
        <v>0.11600000000000001</v>
      </c>
      <c r="J35" s="201">
        <v>7.7647958666799799E-2</v>
      </c>
      <c r="K35" s="201">
        <v>7.8E-2</v>
      </c>
      <c r="L35" s="201">
        <v>1.0476642889681287E-2</v>
      </c>
      <c r="M35" s="135">
        <v>7.17</v>
      </c>
      <c r="N35" s="134">
        <v>8.1199999999999992</v>
      </c>
      <c r="O35" s="134">
        <v>7.6260936075371948</v>
      </c>
      <c r="P35" s="134">
        <v>7.6</v>
      </c>
      <c r="Q35" s="134">
        <v>0.1327427788622981</v>
      </c>
      <c r="R35" s="132">
        <v>0.8</v>
      </c>
      <c r="S35" s="131">
        <v>1216.0999999999999</v>
      </c>
      <c r="T35" s="131">
        <v>8.415965960895381</v>
      </c>
      <c r="U35" s="131">
        <v>2.2999999999999998</v>
      </c>
      <c r="V35" s="131">
        <v>38.484596036514709</v>
      </c>
      <c r="W35" s="218">
        <v>95.279166666666654</v>
      </c>
      <c r="X35" s="128">
        <v>247</v>
      </c>
      <c r="Y35" s="127">
        <v>0</v>
      </c>
      <c r="Z35" s="135">
        <v>7.47</v>
      </c>
      <c r="AA35" s="134">
        <v>11.53</v>
      </c>
      <c r="AB35" s="134">
        <v>9.4379920980650436</v>
      </c>
      <c r="AC35" s="134">
        <v>9.4700000000000006</v>
      </c>
      <c r="AD35" s="134">
        <v>0.86314105603448099</v>
      </c>
    </row>
    <row r="36" spans="1:30" s="61" customFormat="1" x14ac:dyDescent="0.3">
      <c r="A36" s="128">
        <v>2017</v>
      </c>
      <c r="B36" s="220">
        <v>197</v>
      </c>
      <c r="C36" s="135">
        <v>0.5</v>
      </c>
      <c r="D36" s="134">
        <v>15.2</v>
      </c>
      <c r="E36" s="134">
        <v>7.1034603844871773</v>
      </c>
      <c r="F36" s="134">
        <v>6.58</v>
      </c>
      <c r="G36" s="134">
        <v>3.5679524724867298</v>
      </c>
      <c r="H36" s="219">
        <v>4.3999999999999997E-2</v>
      </c>
      <c r="I36" s="201">
        <v>9.4E-2</v>
      </c>
      <c r="J36" s="201">
        <v>7.2352594732745398E-2</v>
      </c>
      <c r="K36" s="201">
        <v>7.3999999999999996E-2</v>
      </c>
      <c r="L36" s="201">
        <v>1.02707091167579E-2</v>
      </c>
      <c r="M36" s="135">
        <v>7.38</v>
      </c>
      <c r="N36" s="134">
        <v>8.48</v>
      </c>
      <c r="O36" s="134">
        <v>7.6291965773975061</v>
      </c>
      <c r="P36" s="134">
        <v>7.6</v>
      </c>
      <c r="Q36" s="134">
        <v>0.13807913308783637</v>
      </c>
      <c r="R36" s="132">
        <v>0.7</v>
      </c>
      <c r="S36" s="131">
        <v>1233</v>
      </c>
      <c r="T36" s="131">
        <v>11.264618290920589</v>
      </c>
      <c r="U36" s="131">
        <v>1.6</v>
      </c>
      <c r="V36" s="131">
        <v>37.849432424240582</v>
      </c>
      <c r="W36" s="218">
        <v>204.96666666666667</v>
      </c>
      <c r="X36" s="128">
        <v>449</v>
      </c>
      <c r="Y36" s="127">
        <v>1</v>
      </c>
      <c r="Z36" s="135">
        <v>7.42</v>
      </c>
      <c r="AA36" s="134">
        <v>11.53</v>
      </c>
      <c r="AB36" s="134">
        <v>9.4750994554950516</v>
      </c>
      <c r="AC36" s="134">
        <v>9.64</v>
      </c>
      <c r="AD36" s="134">
        <v>0.92871748594647852</v>
      </c>
    </row>
    <row r="37" spans="1:30" s="61" customFormat="1" ht="14.4" thickBot="1" x14ac:dyDescent="0.35">
      <c r="A37" s="115">
        <v>2018</v>
      </c>
      <c r="B37" s="122">
        <v>218</v>
      </c>
      <c r="C37" s="113">
        <v>0.1</v>
      </c>
      <c r="D37" s="112">
        <v>16.61</v>
      </c>
      <c r="E37" s="112">
        <v>7.2469103489771625</v>
      </c>
      <c r="F37" s="112">
        <v>6.89</v>
      </c>
      <c r="G37" s="112">
        <v>3.7734181820515489</v>
      </c>
      <c r="H37" s="121">
        <v>3.3000000000000002E-2</v>
      </c>
      <c r="I37" s="120">
        <v>0.114</v>
      </c>
      <c r="J37" s="120">
        <v>7.3324809466505464E-2</v>
      </c>
      <c r="K37" s="120">
        <v>7.4999999999999997E-2</v>
      </c>
      <c r="L37" s="120">
        <v>1.14488784159365E-2</v>
      </c>
      <c r="M37" s="113">
        <v>7.25</v>
      </c>
      <c r="N37" s="112">
        <v>7.91</v>
      </c>
      <c r="O37" s="112">
        <v>7.5792709586842761</v>
      </c>
      <c r="P37" s="112">
        <v>7.57</v>
      </c>
      <c r="Q37" s="112">
        <v>0.11484917043503909</v>
      </c>
      <c r="R37" s="118">
        <v>0.1</v>
      </c>
      <c r="S37" s="117">
        <v>1252.5</v>
      </c>
      <c r="T37" s="117">
        <v>10.871936003219654</v>
      </c>
      <c r="U37" s="117">
        <v>1.7</v>
      </c>
      <c r="V37" s="117">
        <v>77.787007896300764</v>
      </c>
      <c r="W37" s="116">
        <v>716.58095238095234</v>
      </c>
      <c r="X37" s="115">
        <v>135</v>
      </c>
      <c r="Y37" s="114">
        <v>0</v>
      </c>
      <c r="Z37" s="113">
        <v>7.51</v>
      </c>
      <c r="AA37" s="112">
        <v>11.55</v>
      </c>
      <c r="AB37" s="112">
        <v>9.4366044925792263</v>
      </c>
      <c r="AC37" s="112">
        <v>9.51</v>
      </c>
      <c r="AD37" s="112">
        <v>0.88099031790285243</v>
      </c>
    </row>
    <row r="38" spans="1:30" s="61" customFormat="1" ht="14.4" thickBot="1" x14ac:dyDescent="0.35">
      <c r="A38" s="110" t="s">
        <v>293</v>
      </c>
      <c r="B38" s="105">
        <f>SUM(B25:B37)</f>
        <v>2332</v>
      </c>
      <c r="C38" s="94">
        <v>-0.02</v>
      </c>
      <c r="D38" s="93">
        <v>19.63</v>
      </c>
      <c r="E38" s="93">
        <v>7.5659388082024082</v>
      </c>
      <c r="F38" s="93">
        <v>7.44</v>
      </c>
      <c r="G38" s="93">
        <v>3.9828753587027519</v>
      </c>
      <c r="H38" s="103">
        <v>1E-3</v>
      </c>
      <c r="I38" s="102">
        <v>0.24099999999999999</v>
      </c>
      <c r="J38" s="102">
        <v>7.7807076857736912E-2</v>
      </c>
      <c r="K38" s="102">
        <v>7.6999999999999999E-2</v>
      </c>
      <c r="L38" s="102">
        <v>1.7460857899781548E-2</v>
      </c>
      <c r="M38" s="94">
        <v>6.14</v>
      </c>
      <c r="N38" s="93">
        <v>8.7100000000000009</v>
      </c>
      <c r="O38" s="93">
        <v>7.6501091256670977</v>
      </c>
      <c r="P38" s="93">
        <v>7.63</v>
      </c>
      <c r="Q38" s="93">
        <v>0.19899844262835084</v>
      </c>
      <c r="R38" s="100">
        <v>0</v>
      </c>
      <c r="S38" s="99">
        <v>1260.2</v>
      </c>
      <c r="T38" s="99">
        <v>11.01533341214188</v>
      </c>
      <c r="U38" s="99">
        <v>1.4</v>
      </c>
      <c r="V38" s="99">
        <v>64.187597093386103</v>
      </c>
      <c r="W38" s="97">
        <f>MAX(W25:W37)</f>
        <v>716.58095238095234</v>
      </c>
      <c r="X38" s="96">
        <f>SUM(X25:X37)</f>
        <v>3158</v>
      </c>
      <c r="Y38" s="98">
        <f>SUM(Y25:Y37)</f>
        <v>2</v>
      </c>
      <c r="Z38" s="94">
        <v>6.98</v>
      </c>
      <c r="AA38" s="93">
        <v>14.61</v>
      </c>
      <c r="AB38" s="93">
        <v>9.5337491201653286</v>
      </c>
      <c r="AC38" s="93">
        <v>9.5</v>
      </c>
      <c r="AD38" s="93">
        <v>0.97742080958328281</v>
      </c>
    </row>
    <row r="39" spans="1:30" s="176" customFormat="1" x14ac:dyDescent="0.3">
      <c r="A39" s="369" t="s">
        <v>343</v>
      </c>
      <c r="B39" s="368"/>
      <c r="C39" s="367"/>
      <c r="D39" s="362"/>
      <c r="E39" s="362"/>
      <c r="F39" s="362"/>
      <c r="G39" s="362"/>
      <c r="H39" s="366"/>
      <c r="I39" s="366"/>
      <c r="J39" s="366"/>
      <c r="K39" s="366"/>
      <c r="L39" s="366"/>
      <c r="M39" s="362"/>
      <c r="N39" s="362"/>
      <c r="O39" s="362"/>
      <c r="P39" s="362"/>
      <c r="Q39" s="362"/>
      <c r="R39" s="365"/>
      <c r="S39" s="365"/>
      <c r="T39" s="365"/>
      <c r="U39" s="365"/>
      <c r="V39" s="365"/>
      <c r="W39" s="365"/>
      <c r="X39" s="364"/>
      <c r="Y39" s="363"/>
      <c r="Z39" s="362"/>
      <c r="AA39" s="362"/>
      <c r="AB39" s="362"/>
      <c r="AC39" s="362"/>
      <c r="AD39" s="361"/>
    </row>
    <row r="40" spans="1:30" ht="14.4" thickBot="1" x14ac:dyDescent="0.35">
      <c r="A40" s="164">
        <v>2020</v>
      </c>
      <c r="B40" s="171">
        <v>137</v>
      </c>
      <c r="C40" s="247">
        <v>-1.5399999618530273</v>
      </c>
      <c r="D40" s="257">
        <v>17.780000686645508</v>
      </c>
      <c r="E40" s="246">
        <v>9.4838340303073068</v>
      </c>
      <c r="F40" s="246">
        <v>9.8100004196166992</v>
      </c>
      <c r="G40" s="246">
        <v>4.4877844708100199</v>
      </c>
      <c r="H40" s="256"/>
      <c r="I40" s="255"/>
      <c r="J40" s="255"/>
      <c r="K40" s="255"/>
      <c r="L40" s="255"/>
      <c r="M40" s="247"/>
      <c r="N40" s="246"/>
      <c r="O40" s="246"/>
      <c r="P40" s="246"/>
      <c r="Q40" s="246"/>
      <c r="R40" s="253">
        <v>0.20000000298023224</v>
      </c>
      <c r="S40" s="252">
        <v>1417</v>
      </c>
      <c r="T40" s="252">
        <v>5.153732946178657</v>
      </c>
      <c r="U40" s="252">
        <v>2.2999999523162842</v>
      </c>
      <c r="V40" s="252">
        <v>41.641543112390345</v>
      </c>
      <c r="W40" s="250">
        <v>123.92256940073437</v>
      </c>
      <c r="X40" s="249">
        <v>89</v>
      </c>
      <c r="Y40" s="248">
        <v>0</v>
      </c>
      <c r="Z40" s="247"/>
      <c r="AA40" s="246"/>
      <c r="AB40" s="246"/>
      <c r="AC40" s="246"/>
      <c r="AD40" s="246"/>
    </row>
    <row r="41" spans="1:30" s="176" customFormat="1" x14ac:dyDescent="0.3">
      <c r="A41" s="369" t="s">
        <v>336</v>
      </c>
      <c r="B41" s="368"/>
      <c r="C41" s="367"/>
      <c r="D41" s="362"/>
      <c r="E41" s="362"/>
      <c r="F41" s="362"/>
      <c r="G41" s="362"/>
      <c r="H41" s="366"/>
      <c r="I41" s="366"/>
      <c r="J41" s="366"/>
      <c r="K41" s="366"/>
      <c r="L41" s="366"/>
      <c r="M41" s="362"/>
      <c r="N41" s="362"/>
      <c r="O41" s="362"/>
      <c r="P41" s="362"/>
      <c r="Q41" s="362"/>
      <c r="R41" s="365"/>
      <c r="S41" s="365"/>
      <c r="T41" s="365"/>
      <c r="U41" s="365"/>
      <c r="V41" s="365"/>
      <c r="W41" s="365"/>
      <c r="X41" s="364"/>
      <c r="Y41" s="363"/>
      <c r="Z41" s="362"/>
      <c r="AA41" s="362"/>
      <c r="AB41" s="362"/>
      <c r="AC41" s="362"/>
      <c r="AD41" s="361"/>
    </row>
    <row r="42" spans="1:30" x14ac:dyDescent="0.3">
      <c r="A42" s="164">
        <v>2020</v>
      </c>
      <c r="B42" s="171">
        <v>138</v>
      </c>
      <c r="C42" s="247">
        <v>0.81000000238418579</v>
      </c>
      <c r="D42" s="257">
        <v>15.550000190734863</v>
      </c>
      <c r="E42" s="246">
        <v>8.8261122823300546</v>
      </c>
      <c r="F42" s="246">
        <v>9.6549997329711914</v>
      </c>
      <c r="G42" s="246">
        <v>3.7456380125979161</v>
      </c>
      <c r="H42" s="256"/>
      <c r="I42" s="255"/>
      <c r="J42" s="255"/>
      <c r="K42" s="255"/>
      <c r="L42" s="255"/>
      <c r="M42" s="247"/>
      <c r="N42" s="246"/>
      <c r="O42" s="246"/>
      <c r="P42" s="246"/>
      <c r="Q42" s="246"/>
      <c r="R42" s="253">
        <v>0</v>
      </c>
      <c r="S42" s="252">
        <v>1249</v>
      </c>
      <c r="T42" s="252">
        <v>4.2208829185450734</v>
      </c>
      <c r="U42" s="252">
        <v>1.7999999523162842</v>
      </c>
      <c r="V42" s="252">
        <v>15.387667214955769</v>
      </c>
      <c r="W42" s="250">
        <v>45.86805559736159</v>
      </c>
      <c r="X42" s="249">
        <v>146</v>
      </c>
      <c r="Y42" s="248">
        <v>0</v>
      </c>
      <c r="Z42" s="247"/>
      <c r="AA42" s="246"/>
      <c r="AB42" s="246"/>
      <c r="AC42" s="246"/>
      <c r="AD42" s="246"/>
    </row>
    <row r="43" spans="1:30" x14ac:dyDescent="0.3">
      <c r="A43" s="164"/>
      <c r="B43" s="171"/>
      <c r="C43" s="247"/>
      <c r="D43" s="257"/>
      <c r="E43" s="246"/>
      <c r="F43" s="246"/>
      <c r="G43" s="246"/>
      <c r="H43" s="256"/>
      <c r="I43" s="255"/>
      <c r="J43" s="255"/>
      <c r="K43" s="255"/>
      <c r="L43" s="255"/>
      <c r="M43" s="247"/>
      <c r="N43" s="246"/>
      <c r="O43" s="246"/>
      <c r="P43" s="246"/>
      <c r="Q43" s="246"/>
      <c r="R43" s="253"/>
      <c r="S43" s="252"/>
      <c r="T43" s="252"/>
      <c r="U43" s="252"/>
      <c r="V43" s="252"/>
      <c r="W43" s="250"/>
      <c r="X43" s="249" t="s">
        <v>333</v>
      </c>
      <c r="Y43" s="248"/>
      <c r="Z43" s="247"/>
      <c r="AA43" s="246"/>
      <c r="AB43" s="246"/>
      <c r="AC43" s="246"/>
      <c r="AD43" s="246"/>
    </row>
    <row r="44" spans="1:30" x14ac:dyDescent="0.3">
      <c r="A44" s="164"/>
      <c r="B44" s="171"/>
      <c r="C44" s="247"/>
      <c r="D44" s="257"/>
      <c r="E44" s="246"/>
      <c r="F44" s="246"/>
      <c r="G44" s="246"/>
      <c r="H44" s="256"/>
      <c r="I44" s="255"/>
      <c r="J44" s="255"/>
      <c r="K44" s="255"/>
      <c r="L44" s="255"/>
      <c r="M44" s="247"/>
      <c r="N44" s="246"/>
      <c r="O44" s="246"/>
      <c r="P44" s="246"/>
      <c r="Q44" s="246"/>
      <c r="R44" s="253"/>
      <c r="S44" s="252"/>
      <c r="T44" s="252"/>
      <c r="U44" s="252"/>
      <c r="V44" s="252"/>
      <c r="W44" s="250"/>
      <c r="X44" s="249" t="s">
        <v>342</v>
      </c>
      <c r="Y44" s="248"/>
      <c r="Z44" s="247"/>
      <c r="AA44" s="246"/>
      <c r="AB44" s="246"/>
      <c r="AC44" s="246"/>
      <c r="AD44" s="246"/>
    </row>
    <row r="45" spans="1:30" ht="14.4" thickBot="1" x14ac:dyDescent="0.35">
      <c r="A45" s="164"/>
      <c r="B45" s="171"/>
      <c r="C45" s="247"/>
      <c r="D45" s="257"/>
      <c r="E45" s="246"/>
      <c r="F45" s="246"/>
      <c r="G45" s="246"/>
      <c r="H45" s="256"/>
      <c r="I45" s="255"/>
      <c r="J45" s="255"/>
      <c r="K45" s="255"/>
      <c r="L45" s="255"/>
      <c r="M45" s="247"/>
      <c r="N45" s="246"/>
      <c r="O45" s="246"/>
      <c r="P45" s="246"/>
      <c r="Q45" s="246"/>
      <c r="R45" s="253"/>
      <c r="S45" s="252"/>
      <c r="T45" s="252"/>
      <c r="U45" s="252"/>
      <c r="V45" s="252"/>
      <c r="W45" s="250"/>
      <c r="X45" s="249" t="s">
        <v>338</v>
      </c>
      <c r="Y45" s="248"/>
      <c r="Z45" s="247"/>
      <c r="AA45" s="246"/>
      <c r="AB45" s="246"/>
      <c r="AC45" s="246"/>
      <c r="AD45" s="246"/>
    </row>
    <row r="46" spans="1:30" s="61" customFormat="1" ht="14.4" thickBot="1" x14ac:dyDescent="0.35">
      <c r="A46" s="175" t="s">
        <v>322</v>
      </c>
      <c r="B46" s="345"/>
      <c r="C46" s="337"/>
      <c r="D46" s="336"/>
      <c r="E46" s="336"/>
      <c r="F46" s="336"/>
      <c r="G46" s="336"/>
      <c r="H46" s="344"/>
      <c r="I46" s="343"/>
      <c r="J46" s="343"/>
      <c r="K46" s="343"/>
      <c r="L46" s="343"/>
      <c r="M46" s="337"/>
      <c r="N46" s="336"/>
      <c r="O46" s="336"/>
      <c r="P46" s="336"/>
      <c r="Q46" s="336"/>
      <c r="R46" s="342"/>
      <c r="S46" s="341"/>
      <c r="T46" s="341"/>
      <c r="U46" s="341"/>
      <c r="V46" s="341"/>
      <c r="W46" s="340"/>
      <c r="X46" s="339"/>
      <c r="Y46" s="338"/>
      <c r="Z46" s="337"/>
      <c r="AA46" s="336"/>
      <c r="AB46" s="336"/>
      <c r="AC46" s="336"/>
      <c r="AD46" s="336"/>
    </row>
    <row r="47" spans="1:30" x14ac:dyDescent="0.3">
      <c r="A47" s="208">
        <v>2010</v>
      </c>
      <c r="B47" s="216">
        <v>201</v>
      </c>
      <c r="C47" s="204">
        <v>-0.02</v>
      </c>
      <c r="D47" s="212">
        <v>15.94</v>
      </c>
      <c r="E47" s="203">
        <v>6.5211304721953338</v>
      </c>
      <c r="F47" s="203">
        <v>6.35</v>
      </c>
      <c r="G47" s="203">
        <v>3.457563082851157</v>
      </c>
      <c r="H47" s="215">
        <v>3.0000000000000001E-3</v>
      </c>
      <c r="I47" s="213">
        <v>6.4000000000000001E-2</v>
      </c>
      <c r="J47" s="213">
        <v>5.3652038291924206E-2</v>
      </c>
      <c r="K47" s="213">
        <v>5.7000000000000002E-2</v>
      </c>
      <c r="L47" s="213">
        <v>7.5177167671425351E-3</v>
      </c>
      <c r="M47" s="204">
        <v>7.37</v>
      </c>
      <c r="N47" s="203">
        <v>7.97</v>
      </c>
      <c r="O47" s="203">
        <v>7.6652855759923764</v>
      </c>
      <c r="P47" s="203">
        <v>7.65</v>
      </c>
      <c r="Q47" s="203">
        <v>0.10172282438944524</v>
      </c>
      <c r="R47" s="210">
        <v>0</v>
      </c>
      <c r="S47" s="209">
        <v>513.20000000000005</v>
      </c>
      <c r="T47" s="209">
        <v>2.4854361622028587</v>
      </c>
      <c r="U47" s="209">
        <v>0</v>
      </c>
      <c r="V47" s="209">
        <v>19.843316951327676</v>
      </c>
      <c r="W47" s="207">
        <v>145.56458333333333</v>
      </c>
      <c r="X47" s="206">
        <v>85</v>
      </c>
      <c r="Y47" s="205">
        <v>0</v>
      </c>
      <c r="Z47" s="204">
        <v>7.59</v>
      </c>
      <c r="AA47" s="203">
        <v>13.14</v>
      </c>
      <c r="AB47" s="203">
        <v>9.6693266645154345</v>
      </c>
      <c r="AC47" s="203">
        <v>9.6199999999999992</v>
      </c>
      <c r="AD47" s="203">
        <v>0.92679701619172872</v>
      </c>
    </row>
    <row r="48" spans="1:30" x14ac:dyDescent="0.3">
      <c r="A48" s="34">
        <v>2011</v>
      </c>
      <c r="B48" s="229">
        <v>168</v>
      </c>
      <c r="C48" s="126">
        <v>-0.05</v>
      </c>
      <c r="D48" s="134">
        <v>15.47</v>
      </c>
      <c r="E48" s="125">
        <v>6.5565196204154663</v>
      </c>
      <c r="F48" s="125">
        <v>6.65</v>
      </c>
      <c r="G48" s="125">
        <v>3.6881306825513342</v>
      </c>
      <c r="H48" s="138">
        <v>0</v>
      </c>
      <c r="I48" s="137">
        <v>7.2999999999999995E-2</v>
      </c>
      <c r="J48" s="137">
        <v>5.1538086688896638E-2</v>
      </c>
      <c r="K48" s="137">
        <v>5.5E-2</v>
      </c>
      <c r="L48" s="137">
        <v>8.4965661477237383E-3</v>
      </c>
      <c r="M48" s="126">
        <v>7.39</v>
      </c>
      <c r="N48" s="125">
        <v>7.97</v>
      </c>
      <c r="O48" s="125">
        <v>7.692223215425912</v>
      </c>
      <c r="P48" s="125">
        <v>7.68</v>
      </c>
      <c r="Q48" s="125">
        <v>0.10590785762332831</v>
      </c>
      <c r="R48" s="158">
        <v>0</v>
      </c>
      <c r="S48" s="130">
        <v>1163.3</v>
      </c>
      <c r="T48" s="130">
        <v>3.3402247477971612</v>
      </c>
      <c r="U48" s="130">
        <v>0.3</v>
      </c>
      <c r="V48" s="130">
        <v>29.190246339828448</v>
      </c>
      <c r="W48" s="129">
        <v>139.92291666666671</v>
      </c>
      <c r="X48" s="128">
        <v>38</v>
      </c>
      <c r="Y48" s="127">
        <v>0</v>
      </c>
      <c r="Z48" s="126">
        <v>8.0500000000000007</v>
      </c>
      <c r="AA48" s="125">
        <v>12.21</v>
      </c>
      <c r="AB48" s="125">
        <v>9.9875507598008308</v>
      </c>
      <c r="AC48" s="125">
        <v>9.89</v>
      </c>
      <c r="AD48" s="125">
        <v>0.948370507023099</v>
      </c>
    </row>
    <row r="49" spans="1:30" s="61" customFormat="1" ht="14.4" thickBot="1" x14ac:dyDescent="0.35">
      <c r="A49" s="115">
        <v>2012</v>
      </c>
      <c r="B49" s="227">
        <v>196</v>
      </c>
      <c r="C49" s="113">
        <v>-0.05</v>
      </c>
      <c r="D49" s="112">
        <v>16.579999999999998</v>
      </c>
      <c r="E49" s="112">
        <v>6.8668594141347929</v>
      </c>
      <c r="F49" s="112">
        <v>6.68</v>
      </c>
      <c r="G49" s="112">
        <v>3.6293983272687571</v>
      </c>
      <c r="H49" s="121">
        <v>0</v>
      </c>
      <c r="I49" s="120">
        <v>6.5000000000000002E-2</v>
      </c>
      <c r="J49" s="120">
        <v>5.1760317978876896E-2</v>
      </c>
      <c r="K49" s="120">
        <v>5.5E-2</v>
      </c>
      <c r="L49" s="120">
        <v>7.7489290009069246E-3</v>
      </c>
      <c r="M49" s="113">
        <v>7.2</v>
      </c>
      <c r="N49" s="112">
        <v>8.01</v>
      </c>
      <c r="O49" s="112">
        <v>7.6711717303713503</v>
      </c>
      <c r="P49" s="112">
        <v>7.64</v>
      </c>
      <c r="Q49" s="112">
        <v>0.11154554320846495</v>
      </c>
      <c r="R49" s="118">
        <v>0.2</v>
      </c>
      <c r="S49" s="117">
        <v>872</v>
      </c>
      <c r="T49" s="117">
        <v>5.0822171403680914</v>
      </c>
      <c r="U49" s="117">
        <v>1.2</v>
      </c>
      <c r="V49" s="117">
        <v>27.583993046854605</v>
      </c>
      <c r="W49" s="116">
        <v>223.64374999999995</v>
      </c>
      <c r="X49" s="115">
        <v>121</v>
      </c>
      <c r="Y49" s="114">
        <v>0</v>
      </c>
      <c r="Z49" s="113">
        <v>7.75</v>
      </c>
      <c r="AA49" s="112">
        <v>11.73</v>
      </c>
      <c r="AB49" s="112">
        <v>9.644725035391474</v>
      </c>
      <c r="AC49" s="112">
        <v>9.61</v>
      </c>
      <c r="AD49" s="112">
        <v>0.8586678426661879</v>
      </c>
    </row>
    <row r="50" spans="1:30" s="61" customFormat="1" ht="14.4" thickBot="1" x14ac:dyDescent="0.35">
      <c r="A50" s="110" t="s">
        <v>293</v>
      </c>
      <c r="B50" s="105">
        <f>SUM(B47:B49)</f>
        <v>565</v>
      </c>
      <c r="C50" s="94">
        <v>-0.05</v>
      </c>
      <c r="D50" s="93">
        <v>16.579999999999998</v>
      </c>
      <c r="E50" s="93">
        <v>6.6524491970469919</v>
      </c>
      <c r="F50" s="93">
        <v>6.54</v>
      </c>
      <c r="G50" s="93">
        <v>3.5907012166668335</v>
      </c>
      <c r="H50" s="103">
        <v>0</v>
      </c>
      <c r="I50" s="102">
        <v>7.2999999999999995E-2</v>
      </c>
      <c r="J50" s="102">
        <v>5.2363650201697164E-2</v>
      </c>
      <c r="K50" s="102">
        <v>5.6000000000000001E-2</v>
      </c>
      <c r="L50" s="102">
        <v>7.9569640062920194E-3</v>
      </c>
      <c r="M50" s="94">
        <v>7.2</v>
      </c>
      <c r="N50" s="93">
        <v>8.01</v>
      </c>
      <c r="O50" s="93">
        <v>7.6753574550565453</v>
      </c>
      <c r="P50" s="93">
        <v>7.66</v>
      </c>
      <c r="Q50" s="93">
        <v>0.10706573483091462</v>
      </c>
      <c r="R50" s="100">
        <v>0</v>
      </c>
      <c r="S50" s="99">
        <v>1163.3</v>
      </c>
      <c r="T50" s="99">
        <v>3.6461708030859756</v>
      </c>
      <c r="U50" s="99">
        <v>0.6</v>
      </c>
      <c r="V50" s="99">
        <v>25.680140064952898</v>
      </c>
      <c r="W50" s="97">
        <f>MAX(W47:W49)</f>
        <v>223.64374999999995</v>
      </c>
      <c r="X50" s="96">
        <f>SUM(X47:X49)</f>
        <v>244</v>
      </c>
      <c r="Y50" s="95">
        <v>0</v>
      </c>
      <c r="Z50" s="94">
        <v>7.59</v>
      </c>
      <c r="AA50" s="93">
        <v>13.14</v>
      </c>
      <c r="AB50" s="93">
        <v>9.7554539926266752</v>
      </c>
      <c r="AC50" s="93">
        <v>9.7100000000000009</v>
      </c>
      <c r="AD50" s="93">
        <v>0.92271817957749391</v>
      </c>
    </row>
    <row r="51" spans="1:30" s="61" customFormat="1" ht="14.4" thickBot="1" x14ac:dyDescent="0.35">
      <c r="A51" s="175" t="s">
        <v>296</v>
      </c>
      <c r="B51" s="345"/>
      <c r="C51" s="337"/>
      <c r="D51" s="336"/>
      <c r="E51" s="336"/>
      <c r="F51" s="336"/>
      <c r="G51" s="336"/>
      <c r="H51" s="344"/>
      <c r="I51" s="343"/>
      <c r="J51" s="343"/>
      <c r="K51" s="343"/>
      <c r="L51" s="343"/>
      <c r="M51" s="337"/>
      <c r="N51" s="336"/>
      <c r="O51" s="336"/>
      <c r="P51" s="336"/>
      <c r="Q51" s="336"/>
      <c r="R51" s="342"/>
      <c r="S51" s="341"/>
      <c r="T51" s="341"/>
      <c r="U51" s="341"/>
      <c r="V51" s="341"/>
      <c r="W51" s="340"/>
      <c r="X51" s="339"/>
      <c r="Y51" s="338"/>
      <c r="Z51" s="337"/>
      <c r="AA51" s="336"/>
      <c r="AB51" s="336"/>
      <c r="AC51" s="336"/>
      <c r="AD51" s="336"/>
    </row>
    <row r="52" spans="1:30" x14ac:dyDescent="0.3">
      <c r="A52" s="208">
        <v>2010</v>
      </c>
      <c r="B52" s="216">
        <v>155</v>
      </c>
      <c r="C52" s="204">
        <v>0.02</v>
      </c>
      <c r="D52" s="212">
        <v>16.97</v>
      </c>
      <c r="E52" s="203">
        <v>7.3555649521696784</v>
      </c>
      <c r="F52" s="203">
        <v>7.35</v>
      </c>
      <c r="G52" s="203">
        <v>3.8904483026252104</v>
      </c>
      <c r="H52" s="215">
        <v>5.1999999999999998E-2</v>
      </c>
      <c r="I52" s="213">
        <v>9.4E-2</v>
      </c>
      <c r="J52" s="213">
        <v>8.347012338832703E-2</v>
      </c>
      <c r="K52" s="213">
        <v>8.7999999999999995E-2</v>
      </c>
      <c r="L52" s="213">
        <v>8.518542070765113E-3</v>
      </c>
      <c r="M52" s="204">
        <v>7.42</v>
      </c>
      <c r="N52" s="212">
        <v>9.1199999999999992</v>
      </c>
      <c r="O52" s="203">
        <v>7.8728129765700743</v>
      </c>
      <c r="P52" s="203">
        <v>7.78</v>
      </c>
      <c r="Q52" s="203">
        <v>0.25515582677769111</v>
      </c>
      <c r="R52" s="210">
        <v>0</v>
      </c>
      <c r="S52" s="209">
        <v>676</v>
      </c>
      <c r="T52" s="209">
        <v>1.932871204769143</v>
      </c>
      <c r="U52" s="209">
        <v>0</v>
      </c>
      <c r="V52" s="209">
        <v>16.784571842808152</v>
      </c>
      <c r="W52" s="207">
        <v>49.785416666666663</v>
      </c>
      <c r="X52" s="206">
        <v>48</v>
      </c>
      <c r="Y52" s="205">
        <v>0</v>
      </c>
      <c r="Z52" s="204">
        <v>7.57</v>
      </c>
      <c r="AA52" s="203">
        <v>14.41</v>
      </c>
      <c r="AB52" s="203">
        <v>9.8897116317759952</v>
      </c>
      <c r="AC52" s="203">
        <v>9.6300000000000008</v>
      </c>
      <c r="AD52" s="203">
        <v>1.3066851554306413</v>
      </c>
    </row>
    <row r="53" spans="1:30" x14ac:dyDescent="0.3">
      <c r="A53" s="34">
        <v>2011</v>
      </c>
      <c r="B53" s="139">
        <v>219</v>
      </c>
      <c r="C53" s="126">
        <v>0.01</v>
      </c>
      <c r="D53" s="134">
        <v>16.72</v>
      </c>
      <c r="E53" s="125">
        <v>6.5344129469007806</v>
      </c>
      <c r="F53" s="125">
        <v>6.19</v>
      </c>
      <c r="G53" s="125">
        <v>3.7851632566221483</v>
      </c>
      <c r="H53" s="138">
        <v>0</v>
      </c>
      <c r="I53" s="137">
        <v>0.104</v>
      </c>
      <c r="J53" s="137">
        <v>7.3995874762007072E-2</v>
      </c>
      <c r="K53" s="137">
        <v>8.3000000000000004E-2</v>
      </c>
      <c r="L53" s="137">
        <v>2.0151732794347895E-2</v>
      </c>
      <c r="M53" s="126">
        <v>7.31</v>
      </c>
      <c r="N53" s="125">
        <v>8.48</v>
      </c>
      <c r="O53" s="125">
        <v>7.7588354135814512</v>
      </c>
      <c r="P53" s="125">
        <v>7.69</v>
      </c>
      <c r="Q53" s="125">
        <v>0.20980979480511461</v>
      </c>
      <c r="R53" s="158">
        <v>0</v>
      </c>
      <c r="S53" s="130">
        <v>897.5</v>
      </c>
      <c r="T53" s="130">
        <v>4.591136027078484</v>
      </c>
      <c r="U53" s="130">
        <v>0</v>
      </c>
      <c r="V53" s="130">
        <v>21.862691628011433</v>
      </c>
      <c r="W53" s="129">
        <v>74.620833333333351</v>
      </c>
      <c r="X53" s="128">
        <v>98</v>
      </c>
      <c r="Y53" s="127">
        <v>0</v>
      </c>
      <c r="Z53" s="126">
        <v>7.86</v>
      </c>
      <c r="AA53" s="125">
        <v>12.11</v>
      </c>
      <c r="AB53" s="125">
        <v>9.8496731542203868</v>
      </c>
      <c r="AC53" s="125">
        <v>9.9</v>
      </c>
      <c r="AD53" s="125">
        <v>0.87798812231388346</v>
      </c>
    </row>
    <row r="54" spans="1:30" s="61" customFormat="1" x14ac:dyDescent="0.3">
      <c r="A54" s="128">
        <v>2012</v>
      </c>
      <c r="B54" s="220">
        <v>194</v>
      </c>
      <c r="C54" s="135">
        <v>-0.06</v>
      </c>
      <c r="D54" s="134">
        <v>17.72</v>
      </c>
      <c r="E54" s="134">
        <v>7.4058133212505641</v>
      </c>
      <c r="F54" s="134">
        <v>7.31</v>
      </c>
      <c r="G54" s="134">
        <v>3.8482877723459219</v>
      </c>
      <c r="H54" s="219">
        <v>4.2000000000000003E-2</v>
      </c>
      <c r="I54" s="201">
        <v>0.23300000000000001</v>
      </c>
      <c r="J54" s="201">
        <v>7.592614408699408E-2</v>
      </c>
      <c r="K54" s="201">
        <v>0.08</v>
      </c>
      <c r="L54" s="201">
        <v>1.9447179745113639E-2</v>
      </c>
      <c r="M54" s="135">
        <v>7.43</v>
      </c>
      <c r="N54" s="134">
        <v>8.14</v>
      </c>
      <c r="O54" s="134">
        <v>7.7491549614861812</v>
      </c>
      <c r="P54" s="134">
        <v>7.71</v>
      </c>
      <c r="Q54" s="134">
        <v>0.15011165966493326</v>
      </c>
      <c r="R54" s="132">
        <v>0</v>
      </c>
      <c r="S54" s="131">
        <v>919.1</v>
      </c>
      <c r="T54" s="131">
        <v>3.826449932034329</v>
      </c>
      <c r="U54" s="131">
        <v>0.7</v>
      </c>
      <c r="V54" s="131">
        <v>21.737669661417911</v>
      </c>
      <c r="W54" s="218">
        <v>129.56249999999997</v>
      </c>
      <c r="X54" s="128">
        <v>53</v>
      </c>
      <c r="Y54" s="127">
        <v>0</v>
      </c>
      <c r="Z54" s="135">
        <v>7.64</v>
      </c>
      <c r="AA54" s="134">
        <v>11.32</v>
      </c>
      <c r="AB54" s="134">
        <v>9.4808155867693884</v>
      </c>
      <c r="AC54" s="134">
        <v>9.4600000000000009</v>
      </c>
      <c r="AD54" s="134">
        <v>0.87675785184836563</v>
      </c>
    </row>
    <row r="55" spans="1:30" s="61" customFormat="1" x14ac:dyDescent="0.3">
      <c r="A55" s="128">
        <v>2013</v>
      </c>
      <c r="B55" s="222">
        <v>198</v>
      </c>
      <c r="C55" s="135">
        <v>-0.1</v>
      </c>
      <c r="D55" s="134">
        <v>19.260000000000002</v>
      </c>
      <c r="E55" s="134">
        <v>8.3172244499837227</v>
      </c>
      <c r="F55" s="134">
        <v>8.25</v>
      </c>
      <c r="G55" s="134">
        <v>4.7087211039827679</v>
      </c>
      <c r="H55" s="219">
        <v>4.4999999999999998E-2</v>
      </c>
      <c r="I55" s="201">
        <v>0.129</v>
      </c>
      <c r="J55" s="201">
        <v>7.950373902676719E-2</v>
      </c>
      <c r="K55" s="201">
        <v>8.3000000000000004E-2</v>
      </c>
      <c r="L55" s="201">
        <v>1.4791244169308743E-2</v>
      </c>
      <c r="M55" s="135">
        <v>6.76</v>
      </c>
      <c r="N55" s="134">
        <v>8.3766021893170794</v>
      </c>
      <c r="O55" s="134">
        <v>7.6847090007039567</v>
      </c>
      <c r="P55" s="134">
        <v>7.64</v>
      </c>
      <c r="Q55" s="134">
        <v>0.21542920859537618</v>
      </c>
      <c r="R55" s="132">
        <v>-0.1</v>
      </c>
      <c r="S55" s="131">
        <v>1078.4000000000001</v>
      </c>
      <c r="T55" s="131">
        <v>7.6995759904597811</v>
      </c>
      <c r="U55" s="131">
        <v>1.8</v>
      </c>
      <c r="V55" s="131">
        <v>43.109968448423537</v>
      </c>
      <c r="W55" s="221">
        <v>212.28958333333333</v>
      </c>
      <c r="X55" s="128">
        <v>103</v>
      </c>
      <c r="Y55" s="127">
        <v>0</v>
      </c>
      <c r="Z55" s="135">
        <v>7.25</v>
      </c>
      <c r="AA55" s="134">
        <v>12.06</v>
      </c>
      <c r="AB55" s="134">
        <v>9.3916635959683479</v>
      </c>
      <c r="AC55" s="134">
        <v>9.3800000000000008</v>
      </c>
      <c r="AD55" s="134">
        <v>1.017022831301875</v>
      </c>
    </row>
    <row r="56" spans="1:30" s="61" customFormat="1" x14ac:dyDescent="0.3">
      <c r="A56" s="128">
        <v>2014</v>
      </c>
      <c r="B56" s="222">
        <v>177</v>
      </c>
      <c r="C56" s="135">
        <v>0.17</v>
      </c>
      <c r="D56" s="134">
        <v>18.170000000000002</v>
      </c>
      <c r="E56" s="134">
        <v>8.5139201849373496</v>
      </c>
      <c r="F56" s="134">
        <v>8.44</v>
      </c>
      <c r="G56" s="134">
        <v>3.7465377655865235</v>
      </c>
      <c r="H56" s="219">
        <v>3.0000000000000001E-3</v>
      </c>
      <c r="I56" s="201">
        <v>0.104</v>
      </c>
      <c r="J56" s="201">
        <v>7.9722472320237325E-2</v>
      </c>
      <c r="K56" s="201">
        <v>8.6999999999999994E-2</v>
      </c>
      <c r="L56" s="201">
        <v>1.8318974012696474E-2</v>
      </c>
      <c r="M56" s="135">
        <v>6.9</v>
      </c>
      <c r="N56" s="134">
        <v>8.01</v>
      </c>
      <c r="O56" s="134">
        <v>7.4712142596422995</v>
      </c>
      <c r="P56" s="134">
        <v>7.45</v>
      </c>
      <c r="Q56" s="134">
        <v>0.18616242109926981</v>
      </c>
      <c r="R56" s="132">
        <v>0.1</v>
      </c>
      <c r="S56" s="131">
        <v>804.8</v>
      </c>
      <c r="T56" s="131">
        <v>8.8928336780628303</v>
      </c>
      <c r="U56" s="131">
        <v>1.2</v>
      </c>
      <c r="V56" s="131">
        <v>42.527688156136506</v>
      </c>
      <c r="W56" s="221">
        <v>258.69374999999997</v>
      </c>
      <c r="X56" s="128">
        <v>167</v>
      </c>
      <c r="Y56" s="127">
        <v>0</v>
      </c>
      <c r="Z56" s="135">
        <v>7.54</v>
      </c>
      <c r="AA56" s="134">
        <v>11.12</v>
      </c>
      <c r="AB56" s="134">
        <v>9.0969838179826912</v>
      </c>
      <c r="AC56" s="134">
        <v>9.0399999999999991</v>
      </c>
      <c r="AD56" s="134">
        <v>0.81376757116168708</v>
      </c>
    </row>
    <row r="57" spans="1:30" s="61" customFormat="1" x14ac:dyDescent="0.3">
      <c r="A57" s="128">
        <v>2015</v>
      </c>
      <c r="B57" s="220">
        <v>217</v>
      </c>
      <c r="C57" s="135">
        <v>-0.04</v>
      </c>
      <c r="D57" s="134">
        <v>19.28</v>
      </c>
      <c r="E57" s="134">
        <v>8.5164776119403172</v>
      </c>
      <c r="F57" s="134">
        <v>8.2899999999999991</v>
      </c>
      <c r="G57" s="134">
        <v>4.0943392170151203</v>
      </c>
      <c r="H57" s="219">
        <v>5.2999999999999999E-2</v>
      </c>
      <c r="I57" s="201">
        <v>0.191</v>
      </c>
      <c r="J57" s="201">
        <v>9.5708855721394023E-2</v>
      </c>
      <c r="K57" s="201">
        <v>9.2999999999999999E-2</v>
      </c>
      <c r="L57" s="201">
        <v>4.0310719863554438E-2</v>
      </c>
      <c r="M57" s="135">
        <v>6.93</v>
      </c>
      <c r="N57" s="134">
        <v>8.27</v>
      </c>
      <c r="O57" s="134">
        <v>7.6547761194030244</v>
      </c>
      <c r="P57" s="134">
        <v>7.64</v>
      </c>
      <c r="Q57" s="134">
        <v>0.21174902630514145</v>
      </c>
      <c r="R57" s="132">
        <v>0</v>
      </c>
      <c r="S57" s="131">
        <v>1189</v>
      </c>
      <c r="T57" s="131">
        <v>5.8764366098993905</v>
      </c>
      <c r="U57" s="131">
        <v>3</v>
      </c>
      <c r="V57" s="131">
        <v>24.015403641039011</v>
      </c>
      <c r="W57" s="218">
        <v>127.32564102564105</v>
      </c>
      <c r="X57" s="128">
        <v>64</v>
      </c>
      <c r="Y57" s="127">
        <v>0</v>
      </c>
      <c r="Z57" s="135">
        <v>6.85</v>
      </c>
      <c r="AA57" s="134">
        <v>11.85</v>
      </c>
      <c r="AB57" s="134">
        <v>9.1012029850746483</v>
      </c>
      <c r="AC57" s="134">
        <v>9.0299999999999994</v>
      </c>
      <c r="AD57" s="134">
        <v>0.96595546109635766</v>
      </c>
    </row>
    <row r="58" spans="1:30" s="61" customFormat="1" ht="14.4" thickBot="1" x14ac:dyDescent="0.35">
      <c r="A58" s="115">
        <v>2016</v>
      </c>
      <c r="B58" s="122">
        <v>61</v>
      </c>
      <c r="C58" s="113">
        <v>0.06</v>
      </c>
      <c r="D58" s="112">
        <v>16.95</v>
      </c>
      <c r="E58" s="112">
        <v>6.4098472429210211</v>
      </c>
      <c r="F58" s="112">
        <v>5.3</v>
      </c>
      <c r="G58" s="112">
        <v>4.1634420536846974</v>
      </c>
      <c r="H58" s="121">
        <v>0.05</v>
      </c>
      <c r="I58" s="120">
        <v>8.8999999999999996E-2</v>
      </c>
      <c r="J58" s="120">
        <v>6.8135245901639899E-2</v>
      </c>
      <c r="K58" s="120">
        <v>6.7000000000000004E-2</v>
      </c>
      <c r="L58" s="120">
        <v>8.7678024157311577E-3</v>
      </c>
      <c r="M58" s="113">
        <v>7</v>
      </c>
      <c r="N58" s="112">
        <v>7.97</v>
      </c>
      <c r="O58" s="112">
        <v>7.4478315946348879</v>
      </c>
      <c r="P58" s="112">
        <v>7.39</v>
      </c>
      <c r="Q58" s="112">
        <v>0.18531493464411466</v>
      </c>
      <c r="R58" s="118">
        <v>0.6</v>
      </c>
      <c r="S58" s="117">
        <v>340.1</v>
      </c>
      <c r="T58" s="117">
        <v>18.84873323397915</v>
      </c>
      <c r="U58" s="117">
        <v>9.5500000000000007</v>
      </c>
      <c r="V58" s="117">
        <v>27.373426569969585</v>
      </c>
      <c r="W58" s="116">
        <v>88.564583333333346</v>
      </c>
      <c r="X58" s="115">
        <v>262</v>
      </c>
      <c r="Y58" s="114">
        <v>0</v>
      </c>
      <c r="Z58" s="113">
        <v>7.78</v>
      </c>
      <c r="AA58" s="112">
        <v>11.64</v>
      </c>
      <c r="AB58" s="112">
        <v>9.8286065573770394</v>
      </c>
      <c r="AC58" s="112">
        <v>10.07</v>
      </c>
      <c r="AD58" s="112">
        <v>0.97683401453802521</v>
      </c>
    </row>
    <row r="59" spans="1:30" s="61" customFormat="1" ht="14.4" thickBot="1" x14ac:dyDescent="0.35">
      <c r="A59" s="110" t="s">
        <v>293</v>
      </c>
      <c r="B59" s="105">
        <f>SUM(B52:B58)</f>
        <v>1221</v>
      </c>
      <c r="C59" s="94">
        <v>-0.1</v>
      </c>
      <c r="D59" s="93">
        <v>19.28</v>
      </c>
      <c r="E59" s="93">
        <v>7.7183698541562062</v>
      </c>
      <c r="F59" s="93">
        <v>7.51</v>
      </c>
      <c r="G59" s="93">
        <v>4.1194151285478728</v>
      </c>
      <c r="H59" s="103">
        <v>0</v>
      </c>
      <c r="I59" s="102">
        <v>0.23300000000000001</v>
      </c>
      <c r="J59" s="102">
        <v>8.0924617429410609E-2</v>
      </c>
      <c r="K59" s="102">
        <v>8.3000000000000004E-2</v>
      </c>
      <c r="L59" s="102">
        <v>2.412345087776659E-2</v>
      </c>
      <c r="M59" s="94">
        <v>6.76</v>
      </c>
      <c r="N59" s="93">
        <v>9.1199999999999992</v>
      </c>
      <c r="O59" s="93">
        <v>7.6835460512517617</v>
      </c>
      <c r="P59" s="93">
        <v>7.67</v>
      </c>
      <c r="Q59" s="93">
        <v>0.24042475534238841</v>
      </c>
      <c r="R59" s="100">
        <v>0</v>
      </c>
      <c r="S59" s="99">
        <v>1189</v>
      </c>
      <c r="T59" s="99">
        <v>6.1481782651381929</v>
      </c>
      <c r="U59" s="99">
        <v>1.1000000000000001</v>
      </c>
      <c r="V59" s="99">
        <v>29.855824368744521</v>
      </c>
      <c r="W59" s="97">
        <f>MAX(W52:W58)</f>
        <v>258.69374999999997</v>
      </c>
      <c r="X59" s="96">
        <f>SUM(X52:X58)</f>
        <v>795</v>
      </c>
      <c r="Y59" s="96">
        <f>SUM(Y52:Y56)</f>
        <v>0</v>
      </c>
      <c r="Z59" s="94">
        <v>6.85</v>
      </c>
      <c r="AA59" s="93">
        <v>14.41</v>
      </c>
      <c r="AB59" s="93">
        <v>9.4732430490696409</v>
      </c>
      <c r="AC59" s="93">
        <v>9.41</v>
      </c>
      <c r="AD59" s="93">
        <v>1.0281581059742253</v>
      </c>
    </row>
    <row r="60" spans="1:30" s="61" customFormat="1" ht="14.4" thickBot="1" x14ac:dyDescent="0.35">
      <c r="A60" s="175" t="s">
        <v>254</v>
      </c>
      <c r="B60" s="345"/>
      <c r="C60" s="337"/>
      <c r="D60" s="336"/>
      <c r="E60" s="336"/>
      <c r="F60" s="336"/>
      <c r="G60" s="336"/>
      <c r="H60" s="344"/>
      <c r="I60" s="343"/>
      <c r="J60" s="343"/>
      <c r="K60" s="343"/>
      <c r="L60" s="343"/>
      <c r="M60" s="337"/>
      <c r="N60" s="336"/>
      <c r="O60" s="336"/>
      <c r="P60" s="336"/>
      <c r="Q60" s="336"/>
      <c r="R60" s="342"/>
      <c r="S60" s="341"/>
      <c r="T60" s="341"/>
      <c r="U60" s="341"/>
      <c r="V60" s="341"/>
      <c r="W60" s="340"/>
      <c r="X60" s="339"/>
      <c r="Y60" s="360"/>
      <c r="Z60" s="337"/>
      <c r="AA60" s="336"/>
      <c r="AB60" s="336"/>
      <c r="AC60" s="336"/>
      <c r="AD60" s="336"/>
    </row>
    <row r="61" spans="1:30" x14ac:dyDescent="0.3">
      <c r="A61" s="208">
        <v>2016</v>
      </c>
      <c r="B61" s="216">
        <v>189</v>
      </c>
      <c r="C61" s="204">
        <v>0.85</v>
      </c>
      <c r="D61" s="212">
        <v>18.77</v>
      </c>
      <c r="E61" s="203">
        <v>8.2583291543195489</v>
      </c>
      <c r="F61" s="203">
        <v>7.74</v>
      </c>
      <c r="G61" s="203">
        <v>3.7212530401016064</v>
      </c>
      <c r="H61" s="215">
        <v>4.8000000000000001E-2</v>
      </c>
      <c r="I61" s="213">
        <v>9.9000000000000005E-2</v>
      </c>
      <c r="J61" s="214">
        <v>7.7424435833142152E-2</v>
      </c>
      <c r="K61" s="213">
        <v>8.3000000000000004E-2</v>
      </c>
      <c r="L61" s="213">
        <v>1.5641681205095515E-2</v>
      </c>
      <c r="M61" s="204">
        <v>7.5</v>
      </c>
      <c r="N61" s="212">
        <v>8.1199999999999992</v>
      </c>
      <c r="O61" s="203">
        <v>7.7458784456990974</v>
      </c>
      <c r="P61" s="203">
        <v>7.69</v>
      </c>
      <c r="Q61" s="203">
        <v>0.13400569174097934</v>
      </c>
      <c r="R61" s="210">
        <v>0.1</v>
      </c>
      <c r="S61" s="209">
        <v>352.6</v>
      </c>
      <c r="T61" s="209">
        <v>3.7373033963985063</v>
      </c>
      <c r="U61" s="209">
        <v>1</v>
      </c>
      <c r="V61" s="209">
        <v>8.9103455291477722</v>
      </c>
      <c r="W61" s="207">
        <v>46.079166666666652</v>
      </c>
      <c r="X61" s="206">
        <v>31</v>
      </c>
      <c r="Y61" s="205">
        <v>0</v>
      </c>
      <c r="Z61" s="204">
        <v>7.27</v>
      </c>
      <c r="AA61" s="203">
        <v>11.48</v>
      </c>
      <c r="AB61" s="203">
        <v>9.3580635969910713</v>
      </c>
      <c r="AC61" s="203">
        <v>9.43</v>
      </c>
      <c r="AD61" s="203">
        <v>0.84433538690766219</v>
      </c>
    </row>
    <row r="62" spans="1:30" x14ac:dyDescent="0.3">
      <c r="A62" s="34">
        <v>2017</v>
      </c>
      <c r="B62" s="139">
        <v>197</v>
      </c>
      <c r="C62" s="126">
        <v>-0.03</v>
      </c>
      <c r="D62" s="134">
        <v>16.63</v>
      </c>
      <c r="E62" s="125">
        <v>7.2415658794967923</v>
      </c>
      <c r="F62" s="125">
        <v>6.75</v>
      </c>
      <c r="G62" s="125">
        <v>3.9717570722883453</v>
      </c>
      <c r="H62" s="138">
        <v>4.2999999999999997E-2</v>
      </c>
      <c r="I62" s="137">
        <v>9.5000000000000001E-2</v>
      </c>
      <c r="J62" s="201">
        <v>7.2906201721473593E-2</v>
      </c>
      <c r="K62" s="137">
        <v>7.9000000000000001E-2</v>
      </c>
      <c r="L62" s="137">
        <v>1.5987649298154299E-2</v>
      </c>
      <c r="M62" s="126">
        <v>7.43</v>
      </c>
      <c r="N62" s="134">
        <v>8.2899999999999991</v>
      </c>
      <c r="O62" s="125">
        <v>7.7790896049437324</v>
      </c>
      <c r="P62" s="125">
        <v>7.74</v>
      </c>
      <c r="Q62" s="125">
        <v>0.16472823758242564</v>
      </c>
      <c r="R62" s="158">
        <v>0</v>
      </c>
      <c r="S62" s="130">
        <v>534.70000000000005</v>
      </c>
      <c r="T62" s="130">
        <v>10.410152284263722</v>
      </c>
      <c r="U62" s="130">
        <v>0.9</v>
      </c>
      <c r="V62" s="130">
        <v>26.707828423609495</v>
      </c>
      <c r="W62" s="129">
        <v>322.37272727272727</v>
      </c>
      <c r="X62" s="128">
        <v>588</v>
      </c>
      <c r="Y62" s="127">
        <v>1</v>
      </c>
      <c r="Z62" s="126">
        <v>7.69</v>
      </c>
      <c r="AA62" s="125">
        <v>11.69</v>
      </c>
      <c r="AB62" s="125">
        <v>9.5743996910174296</v>
      </c>
      <c r="AC62" s="125">
        <v>9.59</v>
      </c>
      <c r="AD62" s="125">
        <v>0.91731761832066039</v>
      </c>
    </row>
    <row r="63" spans="1:30" ht="14.4" thickBot="1" x14ac:dyDescent="0.35">
      <c r="A63" s="193">
        <v>2018</v>
      </c>
      <c r="B63" s="199">
        <v>216</v>
      </c>
      <c r="C63" s="191">
        <v>-0.04</v>
      </c>
      <c r="D63" s="112">
        <v>18.170000000000002</v>
      </c>
      <c r="E63" s="190">
        <v>7.5410477440193588</v>
      </c>
      <c r="F63" s="190">
        <v>7.13</v>
      </c>
      <c r="G63" s="190">
        <v>4.1916496133821903</v>
      </c>
      <c r="H63" s="198">
        <v>4.3999999999999997E-2</v>
      </c>
      <c r="I63" s="197">
        <v>9.6000000000000002E-2</v>
      </c>
      <c r="J63" s="120">
        <v>7.6836681134557383E-2</v>
      </c>
      <c r="K63" s="197">
        <v>8.4000000000000005E-2</v>
      </c>
      <c r="L63" s="197">
        <v>1.5551824715279414E-2</v>
      </c>
      <c r="M63" s="191">
        <v>7.27</v>
      </c>
      <c r="N63" s="112">
        <v>8.25</v>
      </c>
      <c r="O63" s="190">
        <v>7.7234934894519709</v>
      </c>
      <c r="P63" s="190">
        <v>7.72</v>
      </c>
      <c r="Q63" s="190">
        <v>0.18853007390710708</v>
      </c>
      <c r="R63" s="195">
        <v>0.1</v>
      </c>
      <c r="S63" s="194">
        <v>224.3</v>
      </c>
      <c r="T63" s="194">
        <v>3.4756535782782176</v>
      </c>
      <c r="U63" s="194">
        <v>0.9</v>
      </c>
      <c r="V63" s="194">
        <v>6.4802977398416868</v>
      </c>
      <c r="W63" s="192">
        <v>29.602083333333322</v>
      </c>
      <c r="X63" s="115">
        <v>5</v>
      </c>
      <c r="Y63" s="114">
        <v>0</v>
      </c>
      <c r="Z63" s="191">
        <v>7.57</v>
      </c>
      <c r="AA63" s="190">
        <v>11.55</v>
      </c>
      <c r="AB63" s="190">
        <v>9.4650065610174643</v>
      </c>
      <c r="AC63" s="190">
        <v>9.4600000000000009</v>
      </c>
      <c r="AD63" s="190">
        <v>0.8708167850151699</v>
      </c>
    </row>
    <row r="64" spans="1:30" s="176" customFormat="1" ht="14.4" thickBot="1" x14ac:dyDescent="0.35">
      <c r="A64" s="110" t="s">
        <v>293</v>
      </c>
      <c r="B64" s="186">
        <f>SUM(B61:B63)</f>
        <v>602</v>
      </c>
      <c r="C64" s="179">
        <v>-0.04</v>
      </c>
      <c r="D64" s="93">
        <v>18.77</v>
      </c>
      <c r="E64" s="178">
        <v>7.6700720902570314</v>
      </c>
      <c r="F64" s="178">
        <v>7.25</v>
      </c>
      <c r="G64" s="178">
        <v>3.9975787867881594</v>
      </c>
      <c r="H64" s="185">
        <v>4.2999999999999997E-2</v>
      </c>
      <c r="I64" s="184">
        <v>9.9000000000000005E-2</v>
      </c>
      <c r="J64" s="102">
        <v>7.5738708863491211E-2</v>
      </c>
      <c r="K64" s="184">
        <v>8.3000000000000004E-2</v>
      </c>
      <c r="L64" s="184">
        <v>1.5848274118625882E-2</v>
      </c>
      <c r="M64" s="179">
        <v>7.27</v>
      </c>
      <c r="N64" s="93">
        <v>8.2899999999999991</v>
      </c>
      <c r="O64" s="178">
        <v>7.7494813466789108</v>
      </c>
      <c r="P64" s="178">
        <v>7.73</v>
      </c>
      <c r="Q64" s="178">
        <v>0.17416448416401406</v>
      </c>
      <c r="R64" s="183">
        <v>0</v>
      </c>
      <c r="S64" s="182">
        <v>534.70000000000005</v>
      </c>
      <c r="T64" s="182">
        <v>5.8234942147562787</v>
      </c>
      <c r="U64" s="182">
        <v>0.9</v>
      </c>
      <c r="V64" s="182">
        <v>16.831448758453398</v>
      </c>
      <c r="W64" s="180">
        <f>MAX(W61:W63)</f>
        <v>322.37272727272727</v>
      </c>
      <c r="X64" s="96">
        <f>SUM(X61:X63)</f>
        <v>624</v>
      </c>
      <c r="Y64" s="96">
        <f>SUM(Y61:Y63)</f>
        <v>1</v>
      </c>
      <c r="Z64" s="179">
        <v>7.27</v>
      </c>
      <c r="AA64" s="178">
        <v>11.69</v>
      </c>
      <c r="AB64" s="178">
        <v>9.4669170601593091</v>
      </c>
      <c r="AC64" s="178">
        <v>9.49</v>
      </c>
      <c r="AD64" s="178">
        <v>0.88237434992700847</v>
      </c>
    </row>
    <row r="65" spans="1:30" s="176" customFormat="1" x14ac:dyDescent="0.3">
      <c r="A65" s="175" t="s">
        <v>304</v>
      </c>
      <c r="B65" s="359"/>
      <c r="C65" s="349"/>
      <c r="D65" s="355"/>
      <c r="E65" s="348"/>
      <c r="F65" s="348"/>
      <c r="G65" s="348"/>
      <c r="H65" s="358"/>
      <c r="I65" s="356"/>
      <c r="J65" s="357"/>
      <c r="K65" s="356"/>
      <c r="L65" s="356"/>
      <c r="M65" s="349"/>
      <c r="N65" s="355"/>
      <c r="O65" s="348"/>
      <c r="P65" s="348"/>
      <c r="Q65" s="348"/>
      <c r="R65" s="354"/>
      <c r="S65" s="353"/>
      <c r="T65" s="353"/>
      <c r="U65" s="353"/>
      <c r="V65" s="353"/>
      <c r="W65" s="352"/>
      <c r="X65" s="351"/>
      <c r="Y65" s="350"/>
      <c r="Z65" s="349"/>
      <c r="AA65" s="348"/>
      <c r="AB65" s="348"/>
      <c r="AC65" s="348"/>
      <c r="AD65" s="348"/>
    </row>
    <row r="66" spans="1:30" x14ac:dyDescent="0.3">
      <c r="A66" s="10">
        <v>2006</v>
      </c>
      <c r="B66" s="157">
        <v>14</v>
      </c>
      <c r="C66" s="145">
        <v>3.31</v>
      </c>
      <c r="D66" s="152" t="s">
        <v>252</v>
      </c>
      <c r="E66" s="144">
        <v>6.5817569193742482</v>
      </c>
      <c r="F66" s="144">
        <v>6.05</v>
      </c>
      <c r="G66" s="144">
        <v>2.3262723257632056</v>
      </c>
      <c r="H66" s="156">
        <v>7.0000000000000007E-2</v>
      </c>
      <c r="I66" s="155">
        <v>0.11</v>
      </c>
      <c r="J66" s="155">
        <v>8.4820697954272273E-2</v>
      </c>
      <c r="K66" s="155">
        <v>8.4000000000000005E-2</v>
      </c>
      <c r="L66" s="155">
        <v>5.4776967276386826E-3</v>
      </c>
      <c r="M66" s="145">
        <v>7.59</v>
      </c>
      <c r="N66" s="144">
        <v>7.89</v>
      </c>
      <c r="O66" s="144">
        <v>7.6983874849579133</v>
      </c>
      <c r="P66" s="144">
        <v>7.67</v>
      </c>
      <c r="Q66" s="144">
        <v>7.6115315415331286E-2</v>
      </c>
      <c r="R66" s="347">
        <v>0</v>
      </c>
      <c r="S66" s="148">
        <v>853.8</v>
      </c>
      <c r="T66" s="148">
        <v>18.5</v>
      </c>
      <c r="U66" s="148">
        <v>1.5</v>
      </c>
      <c r="V66" s="148">
        <v>84</v>
      </c>
      <c r="W66" s="147">
        <v>38.982291666666676</v>
      </c>
      <c r="X66" s="36">
        <v>37</v>
      </c>
      <c r="Y66" s="146">
        <v>0</v>
      </c>
      <c r="Z66" s="145">
        <v>9.76</v>
      </c>
      <c r="AA66" s="144">
        <v>10.94</v>
      </c>
      <c r="AB66" s="144">
        <v>10.415186567164184</v>
      </c>
      <c r="AC66" s="144">
        <v>10.48</v>
      </c>
      <c r="AD66" s="144">
        <v>0.32324716411311177</v>
      </c>
    </row>
    <row r="67" spans="1:30" x14ac:dyDescent="0.3">
      <c r="A67" s="34">
        <v>2007</v>
      </c>
      <c r="B67" s="139">
        <v>107</v>
      </c>
      <c r="C67" s="126">
        <v>2.06</v>
      </c>
      <c r="D67" s="134" t="s">
        <v>251</v>
      </c>
      <c r="E67" s="125">
        <v>10.12304793388431</v>
      </c>
      <c r="F67" s="125">
        <v>9.31</v>
      </c>
      <c r="G67" s="125">
        <v>4.3554067573352118</v>
      </c>
      <c r="H67" s="138">
        <v>3.0000000000000001E-3</v>
      </c>
      <c r="I67" s="137">
        <v>0.23799999999999999</v>
      </c>
      <c r="J67" s="137">
        <v>0.10900727272727144</v>
      </c>
      <c r="K67" s="137">
        <v>9.0999999999999998E-2</v>
      </c>
      <c r="L67" s="137">
        <v>4.3545990102057716E-2</v>
      </c>
      <c r="M67" s="126">
        <v>7.5</v>
      </c>
      <c r="N67" s="125">
        <v>8.33</v>
      </c>
      <c r="O67" s="125">
        <v>7.8017355371901154</v>
      </c>
      <c r="P67" s="125">
        <v>7.75</v>
      </c>
      <c r="Q67" s="125">
        <v>0.18607686408503663</v>
      </c>
      <c r="R67" s="158">
        <v>0</v>
      </c>
      <c r="S67" s="130">
        <v>924.5</v>
      </c>
      <c r="T67" s="130">
        <v>0.22448979591836735</v>
      </c>
      <c r="U67" s="130">
        <v>0.6</v>
      </c>
      <c r="V67" s="130">
        <v>62.85</v>
      </c>
      <c r="W67" s="129">
        <v>150.86666666666665</v>
      </c>
      <c r="X67" s="128">
        <v>106</v>
      </c>
      <c r="Y67" s="127">
        <v>0</v>
      </c>
      <c r="Z67" s="126">
        <v>6.89</v>
      </c>
      <c r="AA67" s="125">
        <v>11.18</v>
      </c>
      <c r="AB67" s="125">
        <v>8.9177854406130042</v>
      </c>
      <c r="AC67" s="125">
        <v>8.9700000000000006</v>
      </c>
      <c r="AD67" s="125">
        <v>0.80572139609732352</v>
      </c>
    </row>
    <row r="68" spans="1:30" x14ac:dyDescent="0.3">
      <c r="A68" s="34">
        <v>2008</v>
      </c>
      <c r="B68" s="139">
        <v>37</v>
      </c>
      <c r="C68" s="126">
        <v>-0.01</v>
      </c>
      <c r="D68" s="134" t="s">
        <v>250</v>
      </c>
      <c r="E68" s="125">
        <v>5.5808520710059986</v>
      </c>
      <c r="F68" s="125">
        <v>3.4750000000000001</v>
      </c>
      <c r="G68" s="125">
        <v>5.2091351405376045</v>
      </c>
      <c r="H68" s="138">
        <v>0</v>
      </c>
      <c r="I68" s="137">
        <v>0.26300000000000001</v>
      </c>
      <c r="J68" s="137">
        <v>0.14572011834319529</v>
      </c>
      <c r="K68" s="137">
        <v>0.158</v>
      </c>
      <c r="L68" s="137">
        <v>4.1909998411241392E-2</v>
      </c>
      <c r="M68" s="126">
        <v>6.84</v>
      </c>
      <c r="N68" s="125">
        <v>7.6</v>
      </c>
      <c r="O68" s="125">
        <v>7.34</v>
      </c>
      <c r="P68" s="125">
        <v>7.37</v>
      </c>
      <c r="Q68" s="125">
        <v>0.12</v>
      </c>
      <c r="R68" s="158">
        <v>0</v>
      </c>
      <c r="S68" s="130">
        <v>890.5</v>
      </c>
      <c r="T68" s="130">
        <v>38.33</v>
      </c>
      <c r="U68" s="130">
        <v>2.5</v>
      </c>
      <c r="V68" s="130">
        <v>127.12</v>
      </c>
      <c r="W68" s="129">
        <v>384.32916666666671</v>
      </c>
      <c r="X68" s="128">
        <v>139</v>
      </c>
      <c r="Y68" s="127">
        <v>0</v>
      </c>
      <c r="Z68" s="126">
        <v>7.11</v>
      </c>
      <c r="AA68" s="125">
        <v>11.41</v>
      </c>
      <c r="AB68" s="125">
        <v>9.6580177514792869</v>
      </c>
      <c r="AC68" s="125">
        <v>10.119999999999999</v>
      </c>
      <c r="AD68" s="125">
        <v>1.3359735241514619</v>
      </c>
    </row>
    <row r="69" spans="1:30" x14ac:dyDescent="0.3">
      <c r="A69" s="34">
        <v>2009</v>
      </c>
      <c r="B69" s="139">
        <v>170</v>
      </c>
      <c r="C69" s="126">
        <v>-5.45</v>
      </c>
      <c r="D69" s="134">
        <v>19.79</v>
      </c>
      <c r="E69" s="125">
        <v>7.9131853426713139</v>
      </c>
      <c r="F69" s="125">
        <v>7.69</v>
      </c>
      <c r="G69" s="125">
        <v>4.4649442774563921</v>
      </c>
      <c r="H69" s="138">
        <v>0</v>
      </c>
      <c r="I69" s="137">
        <v>0.27700000000000002</v>
      </c>
      <c r="J69" s="137">
        <v>0.10317458729364724</v>
      </c>
      <c r="K69" s="137">
        <v>9.2999999999999999E-2</v>
      </c>
      <c r="L69" s="137">
        <v>7.1752509005677881E-2</v>
      </c>
      <c r="M69" s="135">
        <v>6.02</v>
      </c>
      <c r="N69" s="134">
        <v>8.6999999999999993</v>
      </c>
      <c r="O69" s="134">
        <v>7.8584029514756564</v>
      </c>
      <c r="P69" s="134">
        <v>7.86</v>
      </c>
      <c r="Q69" s="134">
        <v>0.21299728428652315</v>
      </c>
      <c r="R69" s="132">
        <v>0</v>
      </c>
      <c r="S69" s="131">
        <v>1218.8</v>
      </c>
      <c r="T69" s="130">
        <v>135.5</v>
      </c>
      <c r="U69" s="130">
        <v>3.1</v>
      </c>
      <c r="V69" s="130">
        <v>287.26</v>
      </c>
      <c r="W69" s="129">
        <v>1078.2958333333336</v>
      </c>
      <c r="X69" s="128">
        <v>1930</v>
      </c>
      <c r="Y69" s="127">
        <v>3</v>
      </c>
      <c r="Z69" s="126">
        <v>6.8</v>
      </c>
      <c r="AA69" s="125">
        <v>13.27</v>
      </c>
      <c r="AB69" s="125">
        <v>9.4017343771088839</v>
      </c>
      <c r="AC69" s="125">
        <v>9.3699999999999992</v>
      </c>
      <c r="AD69" s="125">
        <v>1.1240214134344402</v>
      </c>
    </row>
    <row r="70" spans="1:30" x14ac:dyDescent="0.3">
      <c r="A70" s="10">
        <v>2010</v>
      </c>
      <c r="B70" s="157">
        <v>192</v>
      </c>
      <c r="C70" s="145">
        <v>-0.04</v>
      </c>
      <c r="D70" s="152">
        <v>18.88</v>
      </c>
      <c r="E70" s="144">
        <v>7.2635530889113422</v>
      </c>
      <c r="F70" s="144">
        <v>7.16</v>
      </c>
      <c r="G70" s="144">
        <v>4.3147567800700175</v>
      </c>
      <c r="H70" s="156">
        <v>1E-3</v>
      </c>
      <c r="I70" s="155">
        <v>0.16800000000000001</v>
      </c>
      <c r="J70" s="155">
        <v>0.12788036775423089</v>
      </c>
      <c r="K70" s="155">
        <v>0.13900000000000001</v>
      </c>
      <c r="L70" s="155">
        <v>2.845112299515468E-2</v>
      </c>
      <c r="M70" s="153">
        <v>6.16</v>
      </c>
      <c r="N70" s="152">
        <v>8.34</v>
      </c>
      <c r="O70" s="152">
        <v>7.6533411817466996</v>
      </c>
      <c r="P70" s="152">
        <v>7.63</v>
      </c>
      <c r="Q70" s="152">
        <v>0.10678665688830592</v>
      </c>
      <c r="R70" s="150">
        <v>0</v>
      </c>
      <c r="S70" s="149">
        <v>1199.2</v>
      </c>
      <c r="T70" s="148">
        <v>5.9552191949770039</v>
      </c>
      <c r="U70" s="148">
        <v>0</v>
      </c>
      <c r="V70" s="148">
        <v>51.578833744475958</v>
      </c>
      <c r="W70" s="147">
        <v>288.33541666666667</v>
      </c>
      <c r="X70" s="36">
        <v>127</v>
      </c>
      <c r="Y70" s="146">
        <v>0</v>
      </c>
      <c r="Z70" s="145">
        <v>6.78</v>
      </c>
      <c r="AA70" s="144">
        <v>14.7</v>
      </c>
      <c r="AB70" s="144">
        <v>10.213971862831288</v>
      </c>
      <c r="AC70" s="144">
        <v>10.29</v>
      </c>
      <c r="AD70" s="144">
        <v>1.4193398391887968</v>
      </c>
    </row>
    <row r="71" spans="1:30" x14ac:dyDescent="0.3">
      <c r="A71" s="34">
        <v>2011</v>
      </c>
      <c r="B71" s="139">
        <v>219</v>
      </c>
      <c r="C71" s="126">
        <v>-0.2</v>
      </c>
      <c r="D71" s="134">
        <v>18.760000000000002</v>
      </c>
      <c r="E71" s="125">
        <v>6.6252183271832878</v>
      </c>
      <c r="F71" s="125">
        <v>6.07</v>
      </c>
      <c r="G71" s="125">
        <v>4.0880056160001592</v>
      </c>
      <c r="H71" s="138">
        <v>4.0000000000000001E-3</v>
      </c>
      <c r="I71" s="137">
        <v>0.19800000000000001</v>
      </c>
      <c r="J71" s="137">
        <v>0.11276486264862665</v>
      </c>
      <c r="K71" s="137">
        <v>0.11899999999999999</v>
      </c>
      <c r="L71" s="137">
        <v>3.1086279949831413E-2</v>
      </c>
      <c r="M71" s="135">
        <v>6.96</v>
      </c>
      <c r="N71" s="134">
        <v>8.1999999999999993</v>
      </c>
      <c r="O71" s="134">
        <v>7.7201076260762322</v>
      </c>
      <c r="P71" s="134">
        <v>7.7</v>
      </c>
      <c r="Q71" s="134">
        <v>0.11324439898131688</v>
      </c>
      <c r="R71" s="132">
        <v>0</v>
      </c>
      <c r="S71" s="131">
        <v>1210.0999999999999</v>
      </c>
      <c r="T71" s="130">
        <v>17.69961851737305</v>
      </c>
      <c r="U71" s="130">
        <v>0.3</v>
      </c>
      <c r="V71" s="130">
        <v>85.89028937840385</v>
      </c>
      <c r="W71" s="129">
        <v>761.96</v>
      </c>
      <c r="X71" s="128">
        <v>469</v>
      </c>
      <c r="Y71" s="127">
        <v>0</v>
      </c>
      <c r="Z71" s="126">
        <v>7.21</v>
      </c>
      <c r="AA71" s="125">
        <v>11.61</v>
      </c>
      <c r="AB71" s="125">
        <v>9.6904704797047572</v>
      </c>
      <c r="AC71" s="125">
        <v>9.76</v>
      </c>
      <c r="AD71" s="125">
        <v>0.99403855764034865</v>
      </c>
    </row>
    <row r="72" spans="1:30" s="61" customFormat="1" ht="14.4" thickBot="1" x14ac:dyDescent="0.35">
      <c r="A72" s="115">
        <v>2012</v>
      </c>
      <c r="B72" s="122">
        <v>195</v>
      </c>
      <c r="C72" s="113">
        <v>-0.05</v>
      </c>
      <c r="D72" s="112">
        <v>19.420000000000002</v>
      </c>
      <c r="E72" s="112">
        <v>7.8510041566396866</v>
      </c>
      <c r="F72" s="112">
        <v>7.53</v>
      </c>
      <c r="G72" s="112">
        <v>4.0920630707794592</v>
      </c>
      <c r="H72" s="121">
        <v>0</v>
      </c>
      <c r="I72" s="120">
        <v>0.184</v>
      </c>
      <c r="J72" s="120">
        <v>0.10569886239334743</v>
      </c>
      <c r="K72" s="120">
        <v>0.11799999999999999</v>
      </c>
      <c r="L72" s="120">
        <v>3.4659479315474716E-2</v>
      </c>
      <c r="M72" s="113">
        <v>7.42</v>
      </c>
      <c r="N72" s="112">
        <v>8.02</v>
      </c>
      <c r="O72" s="112">
        <v>7.6671187923867405</v>
      </c>
      <c r="P72" s="112">
        <v>7.66</v>
      </c>
      <c r="Q72" s="112">
        <v>7.7952064372590057E-2</v>
      </c>
      <c r="R72" s="118">
        <v>0</v>
      </c>
      <c r="S72" s="117">
        <v>1044.8</v>
      </c>
      <c r="T72" s="117">
        <v>21.110905709910643</v>
      </c>
      <c r="U72" s="117">
        <v>0.7</v>
      </c>
      <c r="V72" s="117">
        <v>82.431144510083882</v>
      </c>
      <c r="W72" s="116">
        <v>407.51458333333329</v>
      </c>
      <c r="X72" s="115">
        <v>715</v>
      </c>
      <c r="Y72" s="114">
        <v>1</v>
      </c>
      <c r="Z72" s="113">
        <v>7.05</v>
      </c>
      <c r="AA72" s="112">
        <v>11.55</v>
      </c>
      <c r="AB72" s="112">
        <v>9.184186173703786</v>
      </c>
      <c r="AC72" s="112">
        <v>9.1300000000000008</v>
      </c>
      <c r="AD72" s="112">
        <v>0.98015774787188592</v>
      </c>
    </row>
    <row r="73" spans="1:30" s="61" customFormat="1" ht="14.4" thickBot="1" x14ac:dyDescent="0.35">
      <c r="A73" s="110" t="s">
        <v>293</v>
      </c>
      <c r="B73" s="105">
        <f>SUM(B66:B72)</f>
        <v>934</v>
      </c>
      <c r="C73" s="94">
        <v>-5.45</v>
      </c>
      <c r="D73" s="93">
        <v>22.32</v>
      </c>
      <c r="E73" s="93">
        <v>7.4951103750090375</v>
      </c>
      <c r="F73" s="93">
        <v>7.13</v>
      </c>
      <c r="G73" s="93">
        <v>4.3632813104330621</v>
      </c>
      <c r="H73" s="103">
        <v>0</v>
      </c>
      <c r="I73" s="102">
        <v>0.27700000000000002</v>
      </c>
      <c r="J73" s="102">
        <v>0.11311883749607554</v>
      </c>
      <c r="K73" s="102">
        <v>0.12</v>
      </c>
      <c r="L73" s="102">
        <v>4.4869661739889238E-2</v>
      </c>
      <c r="M73" s="94">
        <v>6.02</v>
      </c>
      <c r="N73" s="93">
        <v>8.6999999999999993</v>
      </c>
      <c r="O73" s="93">
        <v>7.7109260602546028</v>
      </c>
      <c r="P73" s="93">
        <v>7.68</v>
      </c>
      <c r="Q73" s="93">
        <v>0.17390700835227496</v>
      </c>
      <c r="R73" s="100">
        <v>0</v>
      </c>
      <c r="S73" s="99">
        <v>1218.8</v>
      </c>
      <c r="T73" s="99">
        <v>37.67006166700029</v>
      </c>
      <c r="U73" s="99">
        <v>0.3</v>
      </c>
      <c r="V73" s="99">
        <v>148.96173779355573</v>
      </c>
      <c r="W73" s="97">
        <f>MAX(W66:W72)</f>
        <v>1078.2958333333336</v>
      </c>
      <c r="X73" s="96">
        <f>SUM(X66:X72)</f>
        <v>3523</v>
      </c>
      <c r="Y73" s="95">
        <v>4</v>
      </c>
      <c r="Z73" s="94">
        <v>6.78</v>
      </c>
      <c r="AA73" s="93">
        <v>14.7</v>
      </c>
      <c r="AB73" s="93">
        <v>9.5751797301472745</v>
      </c>
      <c r="AC73" s="93">
        <v>9.57</v>
      </c>
      <c r="AD73" s="93">
        <v>1.1887578023037821</v>
      </c>
    </row>
    <row r="74" spans="1:30" s="61" customFormat="1" ht="14.4" thickBot="1" x14ac:dyDescent="0.35">
      <c r="A74" s="346" t="s">
        <v>292</v>
      </c>
      <c r="B74" s="345"/>
      <c r="C74" s="337"/>
      <c r="D74" s="336"/>
      <c r="E74" s="336"/>
      <c r="F74" s="336"/>
      <c r="G74" s="336"/>
      <c r="H74" s="344"/>
      <c r="I74" s="343"/>
      <c r="J74" s="343"/>
      <c r="K74" s="343"/>
      <c r="L74" s="343"/>
      <c r="M74" s="337"/>
      <c r="N74" s="336"/>
      <c r="O74" s="336"/>
      <c r="P74" s="336"/>
      <c r="Q74" s="336"/>
      <c r="R74" s="342"/>
      <c r="S74" s="341"/>
      <c r="T74" s="341"/>
      <c r="U74" s="341"/>
      <c r="V74" s="341"/>
      <c r="W74" s="340"/>
      <c r="X74" s="339"/>
      <c r="Y74" s="338"/>
      <c r="Z74" s="337"/>
      <c r="AA74" s="336"/>
      <c r="AB74" s="336"/>
      <c r="AC74" s="336"/>
      <c r="AD74" s="336"/>
    </row>
    <row r="75" spans="1:30" s="61" customFormat="1" ht="14.4" thickBot="1" x14ac:dyDescent="0.35">
      <c r="A75" s="66">
        <v>2013</v>
      </c>
      <c r="B75" s="73">
        <v>12</v>
      </c>
      <c r="C75" s="64">
        <v>9.84</v>
      </c>
      <c r="D75" s="63">
        <v>16.989999999999998</v>
      </c>
      <c r="E75" s="63">
        <v>12.17362903225807</v>
      </c>
      <c r="F75" s="63">
        <v>11.54</v>
      </c>
      <c r="G75" s="63">
        <v>1.8016557093473691</v>
      </c>
      <c r="H75" s="72">
        <v>5.6000000000000001E-2</v>
      </c>
      <c r="I75" s="71">
        <v>0.107</v>
      </c>
      <c r="J75" s="71">
        <v>8.9165322580645287E-2</v>
      </c>
      <c r="K75" s="71">
        <v>0.105</v>
      </c>
      <c r="L75" s="71">
        <v>2.2190582473265458E-2</v>
      </c>
      <c r="M75" s="64">
        <v>6.88</v>
      </c>
      <c r="N75" s="63">
        <v>8.0299999999999994</v>
      </c>
      <c r="O75" s="63">
        <v>7.3582615894039698</v>
      </c>
      <c r="P75" s="63">
        <v>7.31</v>
      </c>
      <c r="Q75" s="63">
        <v>0.20112896396935626</v>
      </c>
      <c r="R75" s="69">
        <v>0.3</v>
      </c>
      <c r="S75" s="68">
        <v>281.5</v>
      </c>
      <c r="T75" s="68">
        <v>3.1957783641160962</v>
      </c>
      <c r="U75" s="68">
        <v>0.6</v>
      </c>
      <c r="V75" s="68">
        <v>16.960370338669545</v>
      </c>
      <c r="W75" s="67">
        <v>25.673684210526318</v>
      </c>
      <c r="X75" s="66">
        <v>3</v>
      </c>
      <c r="Y75" s="65">
        <v>0</v>
      </c>
      <c r="Z75" s="64">
        <v>5.7</v>
      </c>
      <c r="AA75" s="63">
        <v>10.59</v>
      </c>
      <c r="AB75" s="63">
        <v>7.5005329949238613</v>
      </c>
      <c r="AC75" s="63">
        <v>7.3</v>
      </c>
      <c r="AD75" s="63">
        <v>1.3087384793400951</v>
      </c>
    </row>
    <row r="76" spans="1:30" s="61" customFormat="1" ht="14.4" thickBot="1" x14ac:dyDescent="0.35">
      <c r="A76" s="335" t="s">
        <v>247</v>
      </c>
      <c r="B76" s="334"/>
      <c r="C76" s="328"/>
      <c r="D76" s="170"/>
      <c r="E76" s="170"/>
      <c r="F76" s="170"/>
      <c r="G76" s="170"/>
      <c r="H76" s="333"/>
      <c r="I76" s="332"/>
      <c r="J76" s="332"/>
      <c r="K76" s="332"/>
      <c r="L76" s="332"/>
      <c r="M76" s="328"/>
      <c r="N76" s="170"/>
      <c r="O76" s="170"/>
      <c r="P76" s="170"/>
      <c r="Q76" s="170"/>
      <c r="R76" s="331"/>
      <c r="S76" s="330"/>
      <c r="T76" s="330"/>
      <c r="U76" s="330"/>
      <c r="V76" s="330"/>
      <c r="W76" s="329"/>
      <c r="X76" s="162"/>
      <c r="Y76" s="90"/>
      <c r="Z76" s="328"/>
      <c r="AA76" s="170"/>
      <c r="AB76" s="170"/>
      <c r="AC76" s="170"/>
      <c r="AD76" s="170"/>
    </row>
    <row r="77" spans="1:30" s="61" customFormat="1" ht="14.4" thickBot="1" x14ac:dyDescent="0.35">
      <c r="A77" s="66">
        <v>2016</v>
      </c>
      <c r="B77" s="73">
        <v>58</v>
      </c>
      <c r="C77" s="64">
        <v>3.76</v>
      </c>
      <c r="D77" s="63">
        <v>12.49</v>
      </c>
      <c r="E77" s="63">
        <v>6.6504580152671675</v>
      </c>
      <c r="F77" s="63">
        <v>6.28</v>
      </c>
      <c r="G77" s="63">
        <v>1.6827241194427023</v>
      </c>
      <c r="H77" s="72">
        <v>7.9000000000000001E-2</v>
      </c>
      <c r="I77" s="71">
        <v>0.13200000000000001</v>
      </c>
      <c r="J77" s="71">
        <v>9.0039312977098884E-2</v>
      </c>
      <c r="K77" s="71">
        <v>8.8999999999999996E-2</v>
      </c>
      <c r="L77" s="71">
        <v>7.52110307797279E-3</v>
      </c>
      <c r="M77" s="64"/>
      <c r="N77" s="63"/>
      <c r="O77" s="63"/>
      <c r="P77" s="63"/>
      <c r="Q77" s="63"/>
      <c r="R77" s="69">
        <v>0.1</v>
      </c>
      <c r="S77" s="68">
        <v>141.30000000000001</v>
      </c>
      <c r="T77" s="68">
        <v>1.9320992366412031</v>
      </c>
      <c r="U77" s="68">
        <v>1</v>
      </c>
      <c r="V77" s="68">
        <v>4.0603452292576634</v>
      </c>
      <c r="W77" s="67">
        <v>10.243749999999999</v>
      </c>
      <c r="X77" s="66">
        <v>2</v>
      </c>
      <c r="Y77" s="65">
        <v>0</v>
      </c>
      <c r="Z77" s="64">
        <v>7.19</v>
      </c>
      <c r="AA77" s="63">
        <v>10.43</v>
      </c>
      <c r="AB77" s="63">
        <v>8.9144312977099265</v>
      </c>
      <c r="AC77" s="63">
        <v>9</v>
      </c>
      <c r="AD77" s="63">
        <v>0.62353591866135483</v>
      </c>
    </row>
    <row r="78" spans="1:30" s="61" customFormat="1" ht="14.4" thickBot="1" x14ac:dyDescent="0.35">
      <c r="A78" s="75" t="s">
        <v>245</v>
      </c>
      <c r="B78" s="327"/>
      <c r="C78" s="319"/>
      <c r="D78" s="318"/>
      <c r="E78" s="318"/>
      <c r="F78" s="318"/>
      <c r="G78" s="318"/>
      <c r="H78" s="326"/>
      <c r="I78" s="325"/>
      <c r="J78" s="325"/>
      <c r="K78" s="325"/>
      <c r="L78" s="325"/>
      <c r="M78" s="319"/>
      <c r="N78" s="318"/>
      <c r="O78" s="318"/>
      <c r="P78" s="318"/>
      <c r="Q78" s="318"/>
      <c r="R78" s="324"/>
      <c r="S78" s="323"/>
      <c r="T78" s="323"/>
      <c r="U78" s="323"/>
      <c r="V78" s="323"/>
      <c r="W78" s="322"/>
      <c r="X78" s="321"/>
      <c r="Y78" s="320"/>
      <c r="Z78" s="319"/>
      <c r="AA78" s="318"/>
      <c r="AB78" s="318"/>
      <c r="AC78" s="318"/>
      <c r="AD78" s="318"/>
    </row>
    <row r="79" spans="1:30" s="61" customFormat="1" ht="14.4" thickBot="1" x14ac:dyDescent="0.35">
      <c r="A79" s="66">
        <v>2013</v>
      </c>
      <c r="B79" s="73">
        <v>47</v>
      </c>
      <c r="C79" s="64">
        <v>8.77</v>
      </c>
      <c r="D79" s="63">
        <v>18.649999999999999</v>
      </c>
      <c r="E79" s="63">
        <v>13.857497687326543</v>
      </c>
      <c r="F79" s="63">
        <v>14.024999999999999</v>
      </c>
      <c r="G79" s="63">
        <v>2.3546821986393014</v>
      </c>
      <c r="H79" s="72">
        <v>0.10199999999999999</v>
      </c>
      <c r="I79" s="71">
        <v>0.14399999999999999</v>
      </c>
      <c r="J79" s="71">
        <v>0.12292876965772365</v>
      </c>
      <c r="K79" s="71">
        <v>0.11899999999999999</v>
      </c>
      <c r="L79" s="71">
        <v>1.3775099602361467E-2</v>
      </c>
      <c r="M79" s="64">
        <v>7.02</v>
      </c>
      <c r="N79" s="63">
        <v>8.41</v>
      </c>
      <c r="O79" s="63">
        <v>7.4361702127659681</v>
      </c>
      <c r="P79" s="63">
        <v>7.4</v>
      </c>
      <c r="Q79" s="63">
        <v>0.23219999812838171</v>
      </c>
      <c r="R79" s="69">
        <v>0</v>
      </c>
      <c r="S79" s="68">
        <v>37.6</v>
      </c>
      <c r="T79" s="68">
        <v>1.1618871415355958</v>
      </c>
      <c r="U79" s="68">
        <v>0.6</v>
      </c>
      <c r="V79" s="68">
        <v>2.5913178197177875</v>
      </c>
      <c r="W79" s="67">
        <v>12.500000000000002</v>
      </c>
      <c r="X79" s="66">
        <v>0</v>
      </c>
      <c r="Y79" s="65">
        <v>0</v>
      </c>
      <c r="Z79" s="64">
        <v>4.79</v>
      </c>
      <c r="AA79" s="63">
        <v>10.27</v>
      </c>
      <c r="AB79" s="63">
        <v>7.6149814986123872</v>
      </c>
      <c r="AC79" s="63">
        <v>7.6850000000000005</v>
      </c>
      <c r="AD79" s="63">
        <v>1.0230619422800815</v>
      </c>
    </row>
    <row r="80" spans="1:30" s="61" customFormat="1" ht="14.4" thickBot="1" x14ac:dyDescent="0.35">
      <c r="A80" s="75" t="s">
        <v>244</v>
      </c>
      <c r="B80" s="73"/>
      <c r="C80" s="64"/>
      <c r="D80" s="63"/>
      <c r="E80" s="63"/>
      <c r="F80" s="63"/>
      <c r="G80" s="63"/>
      <c r="H80" s="72"/>
      <c r="I80" s="71"/>
      <c r="J80" s="71"/>
      <c r="K80" s="71"/>
      <c r="L80" s="71"/>
      <c r="M80" s="64"/>
      <c r="N80" s="63"/>
      <c r="O80" s="63"/>
      <c r="P80" s="63"/>
      <c r="Q80" s="63"/>
      <c r="R80" s="69"/>
      <c r="S80" s="68"/>
      <c r="T80" s="68"/>
      <c r="U80" s="68"/>
      <c r="V80" s="68"/>
      <c r="W80" s="67"/>
      <c r="X80" s="66"/>
      <c r="Y80" s="65"/>
      <c r="Z80" s="64"/>
      <c r="AA80" s="63"/>
      <c r="AB80" s="63"/>
      <c r="AC80" s="63"/>
      <c r="AD80" s="63"/>
    </row>
    <row r="81" spans="1:30" s="61" customFormat="1" ht="14.4" thickBot="1" x14ac:dyDescent="0.35">
      <c r="A81" s="66">
        <v>2013</v>
      </c>
      <c r="B81" s="73">
        <v>78</v>
      </c>
      <c r="C81" s="64">
        <v>2.4500000000000002</v>
      </c>
      <c r="D81" s="63">
        <v>17.43</v>
      </c>
      <c r="E81" s="63">
        <v>9.3505892070484489</v>
      </c>
      <c r="F81" s="63">
        <v>9.3800000000000008</v>
      </c>
      <c r="G81" s="63">
        <v>3.4665855067325309</v>
      </c>
      <c r="H81" s="72">
        <v>3.6999999999999998E-2</v>
      </c>
      <c r="I81" s="71">
        <v>0.126</v>
      </c>
      <c r="J81" s="71">
        <v>8.3341960352423555E-2</v>
      </c>
      <c r="K81" s="71">
        <v>8.1000000000000003E-2</v>
      </c>
      <c r="L81" s="71">
        <v>1.9137986850475432E-2</v>
      </c>
      <c r="M81" s="64">
        <v>6.93</v>
      </c>
      <c r="N81" s="63">
        <v>7.85</v>
      </c>
      <c r="O81" s="63">
        <v>7.4014895374449425</v>
      </c>
      <c r="P81" s="63">
        <v>7.4</v>
      </c>
      <c r="Q81" s="63">
        <v>0.10608249311880902</v>
      </c>
      <c r="R81" s="69">
        <v>0.4</v>
      </c>
      <c r="S81" s="68">
        <v>1250</v>
      </c>
      <c r="T81" s="68">
        <v>9.5879955947136075</v>
      </c>
      <c r="U81" s="68">
        <v>2.1</v>
      </c>
      <c r="V81" s="68">
        <v>70.064351969150437</v>
      </c>
      <c r="W81" s="67">
        <v>277</v>
      </c>
      <c r="X81" s="66">
        <v>43</v>
      </c>
      <c r="Y81" s="65">
        <v>0</v>
      </c>
      <c r="Z81" s="64">
        <v>6.01</v>
      </c>
      <c r="AA81" s="63">
        <v>10.36</v>
      </c>
      <c r="AB81" s="63">
        <v>8.4797879955947035</v>
      </c>
      <c r="AC81" s="63">
        <v>8.5299999999999994</v>
      </c>
      <c r="AD81" s="63">
        <v>1.0570876753038845</v>
      </c>
    </row>
    <row r="82" spans="1:30" s="61" customFormat="1" ht="14.4" thickBot="1" x14ac:dyDescent="0.35">
      <c r="A82" s="75" t="s">
        <v>243</v>
      </c>
      <c r="B82" s="73"/>
      <c r="C82" s="64"/>
      <c r="D82" s="63"/>
      <c r="E82" s="63"/>
      <c r="F82" s="63"/>
      <c r="G82" s="63"/>
      <c r="H82" s="72"/>
      <c r="I82" s="71"/>
      <c r="J82" s="71"/>
      <c r="K82" s="71"/>
      <c r="L82" s="71"/>
      <c r="M82" s="64"/>
      <c r="N82" s="63"/>
      <c r="O82" s="63"/>
      <c r="P82" s="63"/>
      <c r="Q82" s="63"/>
      <c r="R82" s="69"/>
      <c r="S82" s="68"/>
      <c r="T82" s="68"/>
      <c r="U82" s="68"/>
      <c r="V82" s="68"/>
      <c r="W82" s="67"/>
      <c r="X82" s="66"/>
      <c r="Y82" s="65"/>
      <c r="Z82" s="64"/>
      <c r="AA82" s="63"/>
      <c r="AB82" s="63"/>
      <c r="AC82" s="63"/>
      <c r="AD82" s="63"/>
    </row>
    <row r="83" spans="1:30" s="61" customFormat="1" ht="14.4" thickBot="1" x14ac:dyDescent="0.35">
      <c r="A83" s="66">
        <v>2013</v>
      </c>
      <c r="B83" s="73">
        <v>21</v>
      </c>
      <c r="C83" s="64">
        <v>11.39</v>
      </c>
      <c r="D83" s="63">
        <v>17.760000000000002</v>
      </c>
      <c r="E83" s="63">
        <v>14.799017580144771</v>
      </c>
      <c r="F83" s="63">
        <v>14.77</v>
      </c>
      <c r="G83" s="63">
        <v>1.3426208751506925</v>
      </c>
      <c r="H83" s="72">
        <v>8.5999999999999993E-2</v>
      </c>
      <c r="I83" s="71">
        <v>0.105</v>
      </c>
      <c r="J83" s="71">
        <v>9.6535677352636504E-2</v>
      </c>
      <c r="K83" s="71">
        <v>9.8000000000000004E-2</v>
      </c>
      <c r="L83" s="71">
        <v>4.9013581515901803E-3</v>
      </c>
      <c r="M83" s="64">
        <v>7.13</v>
      </c>
      <c r="N83" s="63">
        <v>7.63</v>
      </c>
      <c r="O83" s="63">
        <v>7.3176835573939982</v>
      </c>
      <c r="P83" s="63">
        <v>7.3</v>
      </c>
      <c r="Q83" s="63">
        <v>0.10892383024670685</v>
      </c>
      <c r="R83" s="69">
        <v>1.8</v>
      </c>
      <c r="S83" s="68">
        <v>59.6</v>
      </c>
      <c r="T83" s="68">
        <v>6.8637021716649516</v>
      </c>
      <c r="U83" s="68">
        <v>5.2</v>
      </c>
      <c r="V83" s="68">
        <v>5.5861626538125329</v>
      </c>
      <c r="W83" s="67">
        <v>14.770588235294118</v>
      </c>
      <c r="X83" s="66">
        <v>2</v>
      </c>
      <c r="Y83" s="65">
        <v>0</v>
      </c>
      <c r="Z83" s="64">
        <v>6.32</v>
      </c>
      <c r="AA83" s="63">
        <v>8.7100000000000009</v>
      </c>
      <c r="AB83" s="63">
        <v>7.3441468459152004</v>
      </c>
      <c r="AC83" s="63">
        <v>7.3</v>
      </c>
      <c r="AD83" s="63">
        <v>0.52931718109930559</v>
      </c>
    </row>
    <row r="84" spans="1:30" x14ac:dyDescent="0.3">
      <c r="D84" s="317" t="s">
        <v>291</v>
      </c>
    </row>
    <row r="85" spans="1:30" x14ac:dyDescent="0.3">
      <c r="H85" s="3">
        <f>MIN(H5:H83)</f>
        <v>0</v>
      </c>
      <c r="I85" s="3">
        <f>MAX(I5:I83)</f>
        <v>0.27700000000000002</v>
      </c>
      <c r="M85" s="3">
        <f>MIN(M5:M83)</f>
        <v>6.02</v>
      </c>
      <c r="N85" s="3">
        <f>MAX(N5:N83)</f>
        <v>9.1199999999999992</v>
      </c>
      <c r="R85" s="3">
        <f>MIN(R5:R83)</f>
        <v>-0.1</v>
      </c>
      <c r="S85" s="3">
        <f>MAX(S5:S83)</f>
        <v>1417</v>
      </c>
      <c r="Y85" s="4" t="e">
        <f>SUM(Y18,Y23,Y38,Y50,Y59,Y64,Y73,#REF!,Y79,Y81,Y83)</f>
        <v>#REF!</v>
      </c>
      <c r="Z85" s="3">
        <f>MIN(Z5:Z83)</f>
        <v>4.79</v>
      </c>
      <c r="AA85" s="3">
        <f>MAX(AA5:AA83)</f>
        <v>14.7</v>
      </c>
    </row>
    <row r="86" spans="1:30" x14ac:dyDescent="0.3">
      <c r="A86" s="5" t="s">
        <v>239</v>
      </c>
    </row>
    <row r="87" spans="1:30" x14ac:dyDescent="0.3">
      <c r="A87" s="1" t="s">
        <v>3</v>
      </c>
    </row>
    <row r="88" spans="1:30" x14ac:dyDescent="0.3">
      <c r="A88" s="48" t="s">
        <v>2</v>
      </c>
    </row>
    <row r="89" spans="1:30" x14ac:dyDescent="0.3">
      <c r="A89" s="1" t="s">
        <v>1</v>
      </c>
    </row>
    <row r="90" spans="1:30" x14ac:dyDescent="0.3">
      <c r="A90" s="1" t="s">
        <v>238</v>
      </c>
    </row>
    <row r="91" spans="1:30" x14ac:dyDescent="0.3">
      <c r="A91" s="48" t="s">
        <v>339</v>
      </c>
    </row>
    <row r="92" spans="1:30" x14ac:dyDescent="0.3">
      <c r="A92" s="48" t="s">
        <v>341</v>
      </c>
    </row>
    <row r="93" spans="1:30" x14ac:dyDescent="0.3">
      <c r="A93" s="1" t="s">
        <v>340</v>
      </c>
    </row>
  </sheetData>
  <pageMargins left="0.75" right="0.75" top="1" bottom="1" header="0.5" footer="0.5"/>
  <pageSetup paperSize="5" scale="70" fitToHeight="2" orientation="landscape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06-20SONDEUTMLatLong</vt:lpstr>
      <vt:lpstr>06-20SondeDeploy</vt:lpstr>
      <vt:lpstr>06-20SondeSummary</vt:lpstr>
      <vt:lpstr>06-20SondeReport</vt:lpstr>
      <vt:lpstr>'06-20SondeReport'!Print_Titles</vt:lpstr>
      <vt:lpstr>'06-20SondeSummary'!Print_Titles</vt:lpstr>
      <vt:lpstr>'06-20SONDEUTMLatLong'!Print_Titles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BPAYFR</dc:creator>
  <cp:lastModifiedBy>BPAYFR</cp:lastModifiedBy>
  <dcterms:created xsi:type="dcterms:W3CDTF">2020-04-11T12:40:10Z</dcterms:created>
  <dcterms:modified xsi:type="dcterms:W3CDTF">2021-04-02T21:01:55Z</dcterms:modified>
</cp:coreProperties>
</file>