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PAYFR\Documents\2006-2019 YFRP\2006-2018 Flows\07YFRPFlows\"/>
    </mc:Choice>
  </mc:AlternateContent>
  <xr:revisionPtr revIDLastSave="0" documentId="13_ncr:1_{F68459D4-5B82-4EF6-8900-35DF20DBCEB6}" xr6:coauthVersionLast="36" xr6:coauthVersionMax="36" xr10:uidLastSave="{00000000-0000-0000-0000-000000000000}"/>
  <bookViews>
    <workbookView xWindow="0" yWindow="0" windowWidth="23040" windowHeight="9060" xr2:uid="{39441930-D37D-4DA8-86AB-4C122ED085B7}"/>
  </bookViews>
  <sheets>
    <sheet name="2007DischargeUTMLatLong" sheetId="11" r:id="rId1"/>
    <sheet name="YF Polecamp" sheetId="2" r:id="rId2"/>
    <sheet name="YF Bonanza Br" sheetId="3" r:id="rId3"/>
    <sheet name="YF Fivemile" sheetId="4" r:id="rId4"/>
    <sheet name="West Fork" sheetId="5" r:id="rId5"/>
    <sheet name="Jordan" sheetId="6" r:id="rId6"/>
    <sheet name="Basin" sheetId="7" r:id="rId7"/>
    <sheet name="Camas" sheetId="8" r:id="rId8"/>
    <sheet name="EFSR" sheetId="9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9" l="1"/>
  <c r="J126" i="6"/>
  <c r="K126" i="6" s="1"/>
  <c r="I126" i="6"/>
  <c r="H126" i="6"/>
  <c r="J125" i="6"/>
  <c r="I125" i="6"/>
  <c r="H125" i="6"/>
  <c r="K125" i="6" s="1"/>
  <c r="J124" i="6"/>
  <c r="K124" i="6" s="1"/>
  <c r="I124" i="6"/>
  <c r="H124" i="6"/>
  <c r="J123" i="6"/>
  <c r="I123" i="6"/>
  <c r="H123" i="6"/>
  <c r="K123" i="6" s="1"/>
  <c r="J122" i="6"/>
  <c r="K122" i="6" s="1"/>
  <c r="I122" i="6"/>
  <c r="H122" i="6"/>
  <c r="J121" i="6"/>
  <c r="I121" i="6"/>
  <c r="H121" i="6"/>
  <c r="K121" i="6" s="1"/>
  <c r="J120" i="6"/>
  <c r="K120" i="6" s="1"/>
  <c r="I120" i="6"/>
  <c r="H120" i="6"/>
  <c r="J119" i="6"/>
  <c r="I119" i="6"/>
  <c r="H119" i="6"/>
  <c r="K119" i="6" s="1"/>
  <c r="J118" i="6"/>
  <c r="K118" i="6" s="1"/>
  <c r="I118" i="6"/>
  <c r="H118" i="6"/>
  <c r="J117" i="6"/>
  <c r="I117" i="6"/>
  <c r="H117" i="6"/>
  <c r="K117" i="6" s="1"/>
  <c r="J116" i="6"/>
  <c r="K116" i="6" s="1"/>
  <c r="I116" i="6"/>
  <c r="H116" i="6"/>
  <c r="J115" i="6"/>
  <c r="I115" i="6"/>
  <c r="H115" i="6"/>
  <c r="K115" i="6" s="1"/>
  <c r="J114" i="6"/>
  <c r="K114" i="6" s="1"/>
  <c r="I114" i="6"/>
  <c r="H114" i="6"/>
  <c r="J113" i="6"/>
  <c r="I113" i="6"/>
  <c r="H113" i="6"/>
  <c r="K113" i="6" s="1"/>
  <c r="J112" i="6"/>
  <c r="K112" i="6" s="1"/>
  <c r="I112" i="6"/>
  <c r="H112" i="6"/>
  <c r="J111" i="6"/>
  <c r="I111" i="6"/>
  <c r="H111" i="6"/>
  <c r="K111" i="6" s="1"/>
  <c r="J110" i="6"/>
  <c r="K110" i="6" s="1"/>
  <c r="I110" i="6"/>
  <c r="H110" i="6"/>
  <c r="J109" i="6"/>
  <c r="I109" i="6"/>
  <c r="H109" i="6"/>
  <c r="K109" i="6" s="1"/>
  <c r="K108" i="6"/>
  <c r="J108" i="6"/>
  <c r="I108" i="6"/>
  <c r="H108" i="6"/>
  <c r="J99" i="6"/>
  <c r="I99" i="6"/>
  <c r="K99" i="6" s="1"/>
  <c r="H99" i="6"/>
  <c r="K98" i="6"/>
  <c r="J98" i="6"/>
  <c r="I98" i="6"/>
  <c r="H98" i="6"/>
  <c r="J97" i="6"/>
  <c r="I97" i="6"/>
  <c r="K97" i="6" s="1"/>
  <c r="H97" i="6"/>
  <c r="K96" i="6"/>
  <c r="J96" i="6"/>
  <c r="I96" i="6"/>
  <c r="H96" i="6"/>
  <c r="J95" i="6"/>
  <c r="I95" i="6"/>
  <c r="K95" i="6" s="1"/>
  <c r="H95" i="6"/>
  <c r="K94" i="6"/>
  <c r="J94" i="6"/>
  <c r="I94" i="6"/>
  <c r="H94" i="6"/>
  <c r="J93" i="6"/>
  <c r="I93" i="6"/>
  <c r="K93" i="6" s="1"/>
  <c r="H93" i="6"/>
  <c r="K92" i="6"/>
  <c r="J92" i="6"/>
  <c r="I92" i="6"/>
  <c r="H92" i="6"/>
  <c r="J91" i="6"/>
  <c r="I91" i="6"/>
  <c r="K91" i="6" s="1"/>
  <c r="H91" i="6"/>
  <c r="K90" i="6"/>
  <c r="J90" i="6"/>
  <c r="I90" i="6"/>
  <c r="H90" i="6"/>
  <c r="J89" i="6"/>
  <c r="I89" i="6"/>
  <c r="K89" i="6" s="1"/>
  <c r="H89" i="6"/>
  <c r="K88" i="6"/>
  <c r="J88" i="6"/>
  <c r="I88" i="6"/>
  <c r="H88" i="6"/>
  <c r="J87" i="6"/>
  <c r="I87" i="6"/>
  <c r="K87" i="6" s="1"/>
  <c r="H87" i="6"/>
  <c r="K86" i="6"/>
  <c r="J86" i="6"/>
  <c r="I86" i="6"/>
  <c r="H86" i="6"/>
  <c r="J85" i="6"/>
  <c r="I85" i="6"/>
  <c r="K85" i="6" s="1"/>
  <c r="H85" i="6"/>
  <c r="K84" i="6"/>
  <c r="J84" i="6"/>
  <c r="I84" i="6"/>
  <c r="H84" i="6"/>
  <c r="J83" i="6"/>
  <c r="I83" i="6"/>
  <c r="K83" i="6" s="1"/>
  <c r="H83" i="6"/>
  <c r="K82" i="6"/>
  <c r="J82" i="6"/>
  <c r="I82" i="6"/>
  <c r="H82" i="6"/>
  <c r="J81" i="6"/>
  <c r="I81" i="6"/>
  <c r="K81" i="6" s="1"/>
  <c r="H81" i="6"/>
  <c r="K80" i="6"/>
  <c r="J80" i="6"/>
  <c r="I80" i="6"/>
  <c r="H80" i="6"/>
  <c r="J79" i="6"/>
  <c r="I79" i="6"/>
  <c r="K79" i="6" s="1"/>
  <c r="H79" i="6"/>
  <c r="K78" i="6"/>
  <c r="J78" i="6"/>
  <c r="I78" i="6"/>
  <c r="H78" i="6"/>
  <c r="J77" i="6"/>
  <c r="I77" i="6"/>
  <c r="K77" i="6" s="1"/>
  <c r="H77" i="6"/>
  <c r="K76" i="6"/>
  <c r="J76" i="6"/>
  <c r="I76" i="6"/>
  <c r="H76" i="6"/>
  <c r="J75" i="6"/>
  <c r="I75" i="6"/>
  <c r="K75" i="6" s="1"/>
  <c r="H75" i="6"/>
  <c r="J74" i="6"/>
  <c r="I74" i="6"/>
  <c r="H74" i="6"/>
  <c r="K74" i="6" s="1"/>
  <c r="J63" i="6"/>
  <c r="K63" i="6" s="1"/>
  <c r="I63" i="6"/>
  <c r="H63" i="6"/>
  <c r="J62" i="6"/>
  <c r="I62" i="6"/>
  <c r="H62" i="6"/>
  <c r="K62" i="6" s="1"/>
  <c r="J61" i="6"/>
  <c r="K61" i="6" s="1"/>
  <c r="I61" i="6"/>
  <c r="H61" i="6"/>
  <c r="J60" i="6"/>
  <c r="I60" i="6"/>
  <c r="H60" i="6"/>
  <c r="K60" i="6" s="1"/>
  <c r="J59" i="6"/>
  <c r="K59" i="6" s="1"/>
  <c r="I59" i="6"/>
  <c r="H59" i="6"/>
  <c r="J58" i="6"/>
  <c r="I58" i="6"/>
  <c r="H58" i="6"/>
  <c r="K58" i="6" s="1"/>
  <c r="J57" i="6"/>
  <c r="K57" i="6" s="1"/>
  <c r="I57" i="6"/>
  <c r="H57" i="6"/>
  <c r="J56" i="6"/>
  <c r="I56" i="6"/>
  <c r="H56" i="6"/>
  <c r="K56" i="6" s="1"/>
  <c r="J55" i="6"/>
  <c r="K55" i="6" s="1"/>
  <c r="I55" i="6"/>
  <c r="H55" i="6"/>
  <c r="J54" i="6"/>
  <c r="I54" i="6"/>
  <c r="H54" i="6"/>
  <c r="K54" i="6" s="1"/>
  <c r="J53" i="6"/>
  <c r="K53" i="6" s="1"/>
  <c r="I53" i="6"/>
  <c r="H53" i="6"/>
  <c r="J52" i="6"/>
  <c r="I52" i="6"/>
  <c r="H52" i="6"/>
  <c r="K52" i="6" s="1"/>
  <c r="J51" i="6"/>
  <c r="K51" i="6" s="1"/>
  <c r="I51" i="6"/>
  <c r="H51" i="6"/>
  <c r="J50" i="6"/>
  <c r="I50" i="6"/>
  <c r="H50" i="6"/>
  <c r="K50" i="6" s="1"/>
  <c r="J49" i="6"/>
  <c r="K49" i="6" s="1"/>
  <c r="I49" i="6"/>
  <c r="H49" i="6"/>
  <c r="J48" i="6"/>
  <c r="I48" i="6"/>
  <c r="H48" i="6"/>
  <c r="K48" i="6" s="1"/>
  <c r="J47" i="6"/>
  <c r="K47" i="6" s="1"/>
  <c r="I47" i="6"/>
  <c r="H47" i="6"/>
  <c r="J46" i="6"/>
  <c r="I46" i="6"/>
  <c r="H46" i="6"/>
  <c r="K46" i="6" s="1"/>
  <c r="K32" i="6"/>
  <c r="J32" i="6"/>
  <c r="I32" i="6"/>
  <c r="H32" i="6"/>
  <c r="J31" i="6"/>
  <c r="I31" i="6"/>
  <c r="H31" i="6"/>
  <c r="K31" i="6" s="1"/>
  <c r="K30" i="6"/>
  <c r="J30" i="6"/>
  <c r="I30" i="6"/>
  <c r="H30" i="6"/>
  <c r="J29" i="6"/>
  <c r="I29" i="6"/>
  <c r="H29" i="6"/>
  <c r="K29" i="6" s="1"/>
  <c r="K28" i="6"/>
  <c r="J28" i="6"/>
  <c r="I28" i="6"/>
  <c r="H28" i="6"/>
  <c r="J27" i="6"/>
  <c r="I27" i="6"/>
  <c r="H27" i="6"/>
  <c r="K27" i="6" s="1"/>
  <c r="K26" i="6"/>
  <c r="J26" i="6"/>
  <c r="I26" i="6"/>
  <c r="H26" i="6"/>
  <c r="J25" i="6"/>
  <c r="I25" i="6"/>
  <c r="H25" i="6"/>
  <c r="K25" i="6" s="1"/>
  <c r="K24" i="6"/>
  <c r="J24" i="6"/>
  <c r="I24" i="6"/>
  <c r="H24" i="6"/>
  <c r="J23" i="6"/>
  <c r="I23" i="6"/>
  <c r="H23" i="6"/>
  <c r="K23" i="6" s="1"/>
  <c r="K22" i="6"/>
  <c r="J22" i="6"/>
  <c r="I22" i="6"/>
  <c r="H22" i="6"/>
  <c r="J21" i="6"/>
  <c r="I21" i="6"/>
  <c r="H21" i="6"/>
  <c r="K21" i="6" s="1"/>
  <c r="K20" i="6"/>
  <c r="J20" i="6"/>
  <c r="I20" i="6"/>
  <c r="H20" i="6"/>
  <c r="J19" i="6"/>
  <c r="I19" i="6"/>
  <c r="H19" i="6"/>
  <c r="K19" i="6" s="1"/>
  <c r="K18" i="6"/>
  <c r="J18" i="6"/>
  <c r="I18" i="6"/>
  <c r="H18" i="6"/>
  <c r="J17" i="6"/>
  <c r="I17" i="6"/>
  <c r="H17" i="6"/>
  <c r="K17" i="6" s="1"/>
  <c r="K16" i="6"/>
  <c r="J16" i="6"/>
  <c r="I16" i="6"/>
  <c r="H16" i="6"/>
  <c r="J15" i="6"/>
  <c r="I15" i="6"/>
  <c r="H15" i="6"/>
  <c r="K15" i="6" s="1"/>
  <c r="K14" i="6"/>
  <c r="J14" i="6"/>
  <c r="I14" i="6"/>
  <c r="H14" i="6"/>
  <c r="J13" i="6"/>
  <c r="I13" i="6"/>
  <c r="H13" i="6"/>
  <c r="K13" i="6" s="1"/>
  <c r="K12" i="6"/>
  <c r="J12" i="6"/>
  <c r="I12" i="6"/>
  <c r="H12" i="6"/>
  <c r="J11" i="6"/>
  <c r="I11" i="6"/>
  <c r="H11" i="6"/>
  <c r="K11" i="6" s="1"/>
  <c r="K10" i="6"/>
  <c r="J10" i="6"/>
  <c r="I10" i="6"/>
  <c r="H10" i="6"/>
  <c r="J9" i="6"/>
  <c r="I9" i="6"/>
  <c r="H9" i="6"/>
  <c r="K9" i="6" s="1"/>
  <c r="J164" i="5"/>
  <c r="K164" i="5" s="1"/>
  <c r="I164" i="5"/>
  <c r="H164" i="5"/>
  <c r="J163" i="5"/>
  <c r="I163" i="5"/>
  <c r="H163" i="5"/>
  <c r="K163" i="5" s="1"/>
  <c r="J162" i="5"/>
  <c r="K162" i="5" s="1"/>
  <c r="I162" i="5"/>
  <c r="H162" i="5"/>
  <c r="J161" i="5"/>
  <c r="I161" i="5"/>
  <c r="H161" i="5"/>
  <c r="K161" i="5" s="1"/>
  <c r="J160" i="5"/>
  <c r="K160" i="5" s="1"/>
  <c r="I160" i="5"/>
  <c r="H160" i="5"/>
  <c r="J159" i="5"/>
  <c r="I159" i="5"/>
  <c r="H159" i="5"/>
  <c r="K159" i="5" s="1"/>
  <c r="J158" i="5"/>
  <c r="K158" i="5" s="1"/>
  <c r="I158" i="5"/>
  <c r="H158" i="5"/>
  <c r="J157" i="5"/>
  <c r="I157" i="5"/>
  <c r="H157" i="5"/>
  <c r="K157" i="5" s="1"/>
  <c r="J156" i="5"/>
  <c r="K156" i="5" s="1"/>
  <c r="I156" i="5"/>
  <c r="H156" i="5"/>
  <c r="J155" i="5"/>
  <c r="I155" i="5"/>
  <c r="H155" i="5"/>
  <c r="K155" i="5" s="1"/>
  <c r="J154" i="5"/>
  <c r="K154" i="5" s="1"/>
  <c r="I154" i="5"/>
  <c r="H154" i="5"/>
  <c r="J153" i="5"/>
  <c r="I153" i="5"/>
  <c r="H153" i="5"/>
  <c r="K153" i="5" s="1"/>
  <c r="J152" i="5"/>
  <c r="K152" i="5" s="1"/>
  <c r="I152" i="5"/>
  <c r="H152" i="5"/>
  <c r="J151" i="5"/>
  <c r="I151" i="5"/>
  <c r="H151" i="5"/>
  <c r="K151" i="5" s="1"/>
  <c r="J150" i="5"/>
  <c r="K150" i="5" s="1"/>
  <c r="I150" i="5"/>
  <c r="H150" i="5"/>
  <c r="J149" i="5"/>
  <c r="I149" i="5"/>
  <c r="H149" i="5"/>
  <c r="K149" i="5" s="1"/>
  <c r="J148" i="5"/>
  <c r="K148" i="5" s="1"/>
  <c r="I148" i="5"/>
  <c r="H148" i="5"/>
  <c r="J147" i="5"/>
  <c r="I147" i="5"/>
  <c r="H147" i="5"/>
  <c r="K147" i="5" s="1"/>
  <c r="J146" i="5"/>
  <c r="I146" i="5"/>
  <c r="H146" i="5"/>
  <c r="K146" i="5" s="1"/>
  <c r="J145" i="5"/>
  <c r="I145" i="5"/>
  <c r="K145" i="5" s="1"/>
  <c r="H145" i="5"/>
  <c r="K132" i="5"/>
  <c r="J132" i="5"/>
  <c r="I132" i="5"/>
  <c r="H132" i="5"/>
  <c r="J131" i="5"/>
  <c r="I131" i="5"/>
  <c r="K131" i="5" s="1"/>
  <c r="H131" i="5"/>
  <c r="K130" i="5"/>
  <c r="J130" i="5"/>
  <c r="I130" i="5"/>
  <c r="H130" i="5"/>
  <c r="J129" i="5"/>
  <c r="I129" i="5"/>
  <c r="K129" i="5" s="1"/>
  <c r="H129" i="5"/>
  <c r="K128" i="5"/>
  <c r="J128" i="5"/>
  <c r="I128" i="5"/>
  <c r="H128" i="5"/>
  <c r="J127" i="5"/>
  <c r="I127" i="5"/>
  <c r="K127" i="5" s="1"/>
  <c r="H127" i="5"/>
  <c r="K126" i="5"/>
  <c r="J126" i="5"/>
  <c r="I126" i="5"/>
  <c r="H126" i="5"/>
  <c r="J125" i="5"/>
  <c r="I125" i="5"/>
  <c r="K125" i="5" s="1"/>
  <c r="H125" i="5"/>
  <c r="K124" i="5"/>
  <c r="J124" i="5"/>
  <c r="I124" i="5"/>
  <c r="H124" i="5"/>
  <c r="J123" i="5"/>
  <c r="I123" i="5"/>
  <c r="K123" i="5" s="1"/>
  <c r="H123" i="5"/>
  <c r="K122" i="5"/>
  <c r="J122" i="5"/>
  <c r="I122" i="5"/>
  <c r="H122" i="5"/>
  <c r="J121" i="5"/>
  <c r="I121" i="5"/>
  <c r="K121" i="5" s="1"/>
  <c r="H121" i="5"/>
  <c r="K120" i="5"/>
  <c r="J120" i="5"/>
  <c r="I120" i="5"/>
  <c r="H120" i="5"/>
  <c r="J119" i="5"/>
  <c r="I119" i="5"/>
  <c r="K119" i="5" s="1"/>
  <c r="H119" i="5"/>
  <c r="K118" i="5"/>
  <c r="J118" i="5"/>
  <c r="I118" i="5"/>
  <c r="H118" i="5"/>
  <c r="J117" i="5"/>
  <c r="I117" i="5"/>
  <c r="K117" i="5" s="1"/>
  <c r="H117" i="5"/>
  <c r="K116" i="5"/>
  <c r="J116" i="5"/>
  <c r="I116" i="5"/>
  <c r="H116" i="5"/>
  <c r="J115" i="5"/>
  <c r="I115" i="5"/>
  <c r="K115" i="5" s="1"/>
  <c r="H115" i="5"/>
  <c r="K114" i="5"/>
  <c r="J114" i="5"/>
  <c r="I114" i="5"/>
  <c r="H114" i="5"/>
  <c r="J113" i="5"/>
  <c r="I113" i="5"/>
  <c r="K113" i="5" s="1"/>
  <c r="H113" i="5"/>
  <c r="K112" i="5"/>
  <c r="J112" i="5"/>
  <c r="I112" i="5"/>
  <c r="H112" i="5"/>
  <c r="J111" i="5"/>
  <c r="I111" i="5"/>
  <c r="K111" i="5" s="1"/>
  <c r="H111" i="5"/>
  <c r="K110" i="5"/>
  <c r="J110" i="5"/>
  <c r="I110" i="5"/>
  <c r="H110" i="5"/>
  <c r="J109" i="5"/>
  <c r="K109" i="5" s="1"/>
  <c r="I109" i="5"/>
  <c r="H109" i="5"/>
  <c r="K99" i="5"/>
  <c r="J99" i="5"/>
  <c r="I99" i="5"/>
  <c r="L99" i="5" s="1"/>
  <c r="K98" i="5"/>
  <c r="L98" i="5" s="1"/>
  <c r="J98" i="5"/>
  <c r="I98" i="5"/>
  <c r="K97" i="5"/>
  <c r="J97" i="5"/>
  <c r="I97" i="5"/>
  <c r="L97" i="5" s="1"/>
  <c r="K96" i="5"/>
  <c r="L96" i="5" s="1"/>
  <c r="J96" i="5"/>
  <c r="I96" i="5"/>
  <c r="K95" i="5"/>
  <c r="J95" i="5"/>
  <c r="I95" i="5"/>
  <c r="L95" i="5" s="1"/>
  <c r="K94" i="5"/>
  <c r="L94" i="5" s="1"/>
  <c r="J94" i="5"/>
  <c r="I94" i="5"/>
  <c r="K93" i="5"/>
  <c r="J93" i="5"/>
  <c r="I93" i="5"/>
  <c r="L93" i="5" s="1"/>
  <c r="K92" i="5"/>
  <c r="L92" i="5" s="1"/>
  <c r="J92" i="5"/>
  <c r="I92" i="5"/>
  <c r="K91" i="5"/>
  <c r="J91" i="5"/>
  <c r="I91" i="5"/>
  <c r="L91" i="5" s="1"/>
  <c r="K90" i="5"/>
  <c r="L90" i="5" s="1"/>
  <c r="J90" i="5"/>
  <c r="I90" i="5"/>
  <c r="K89" i="5"/>
  <c r="J89" i="5"/>
  <c r="I89" i="5"/>
  <c r="L89" i="5" s="1"/>
  <c r="K88" i="5"/>
  <c r="L88" i="5" s="1"/>
  <c r="J88" i="5"/>
  <c r="I88" i="5"/>
  <c r="K87" i="5"/>
  <c r="J87" i="5"/>
  <c r="I87" i="5"/>
  <c r="L87" i="5" s="1"/>
  <c r="K86" i="5"/>
  <c r="L86" i="5" s="1"/>
  <c r="J86" i="5"/>
  <c r="I86" i="5"/>
  <c r="K85" i="5"/>
  <c r="J85" i="5"/>
  <c r="I85" i="5"/>
  <c r="L85" i="5" s="1"/>
  <c r="K84" i="5"/>
  <c r="L84" i="5" s="1"/>
  <c r="J84" i="5"/>
  <c r="I84" i="5"/>
  <c r="K83" i="5"/>
  <c r="J83" i="5"/>
  <c r="I83" i="5"/>
  <c r="L83" i="5" s="1"/>
  <c r="K82" i="5"/>
  <c r="L82" i="5" s="1"/>
  <c r="J82" i="5"/>
  <c r="I82" i="5"/>
  <c r="K81" i="5"/>
  <c r="J81" i="5"/>
  <c r="I81" i="5"/>
  <c r="L81" i="5" s="1"/>
  <c r="K80" i="5"/>
  <c r="L80" i="5" s="1"/>
  <c r="J80" i="5"/>
  <c r="I80" i="5"/>
  <c r="K79" i="5"/>
  <c r="J79" i="5"/>
  <c r="I79" i="5"/>
  <c r="L79" i="5" s="1"/>
  <c r="K78" i="5"/>
  <c r="L78" i="5" s="1"/>
  <c r="J78" i="5"/>
  <c r="I78" i="5"/>
  <c r="K77" i="5"/>
  <c r="J77" i="5"/>
  <c r="I77" i="5"/>
  <c r="L77" i="5" s="1"/>
  <c r="L76" i="5"/>
  <c r="K76" i="5"/>
  <c r="J76" i="5"/>
  <c r="I76" i="5"/>
  <c r="J66" i="5"/>
  <c r="I66" i="5"/>
  <c r="H66" i="5"/>
  <c r="K66" i="5" s="1"/>
  <c r="K65" i="5"/>
  <c r="J65" i="5"/>
  <c r="I65" i="5"/>
  <c r="H65" i="5"/>
  <c r="J64" i="5"/>
  <c r="I64" i="5"/>
  <c r="H64" i="5"/>
  <c r="K64" i="5" s="1"/>
  <c r="K63" i="5"/>
  <c r="J63" i="5"/>
  <c r="I63" i="5"/>
  <c r="H63" i="5"/>
  <c r="J62" i="5"/>
  <c r="I62" i="5"/>
  <c r="H62" i="5"/>
  <c r="K62" i="5" s="1"/>
  <c r="K61" i="5"/>
  <c r="J61" i="5"/>
  <c r="I61" i="5"/>
  <c r="H61" i="5"/>
  <c r="J60" i="5"/>
  <c r="I60" i="5"/>
  <c r="H60" i="5"/>
  <c r="K60" i="5" s="1"/>
  <c r="K59" i="5"/>
  <c r="J59" i="5"/>
  <c r="I59" i="5"/>
  <c r="H59" i="5"/>
  <c r="J58" i="5"/>
  <c r="I58" i="5"/>
  <c r="H58" i="5"/>
  <c r="K58" i="5" s="1"/>
  <c r="K57" i="5"/>
  <c r="J57" i="5"/>
  <c r="I57" i="5"/>
  <c r="H57" i="5"/>
  <c r="J56" i="5"/>
  <c r="I56" i="5"/>
  <c r="H56" i="5"/>
  <c r="K56" i="5" s="1"/>
  <c r="K55" i="5"/>
  <c r="J55" i="5"/>
  <c r="I55" i="5"/>
  <c r="H55" i="5"/>
  <c r="J54" i="5"/>
  <c r="I54" i="5"/>
  <c r="H54" i="5"/>
  <c r="K54" i="5" s="1"/>
  <c r="K53" i="5"/>
  <c r="J53" i="5"/>
  <c r="I53" i="5"/>
  <c r="H53" i="5"/>
  <c r="J52" i="5"/>
  <c r="I52" i="5"/>
  <c r="H52" i="5"/>
  <c r="K52" i="5" s="1"/>
  <c r="K51" i="5"/>
  <c r="J51" i="5"/>
  <c r="I51" i="5"/>
  <c r="H51" i="5"/>
  <c r="J50" i="5"/>
  <c r="I50" i="5"/>
  <c r="H50" i="5"/>
  <c r="K50" i="5" s="1"/>
  <c r="K49" i="5"/>
  <c r="J49" i="5"/>
  <c r="I49" i="5"/>
  <c r="H49" i="5"/>
  <c r="J48" i="5"/>
  <c r="I48" i="5"/>
  <c r="H48" i="5"/>
  <c r="K48" i="5" s="1"/>
  <c r="K47" i="5"/>
  <c r="J47" i="5"/>
  <c r="I47" i="5"/>
  <c r="H47" i="5"/>
  <c r="J46" i="5"/>
  <c r="I46" i="5"/>
  <c r="H46" i="5"/>
  <c r="K46" i="5" s="1"/>
  <c r="K45" i="5"/>
  <c r="J45" i="5"/>
  <c r="I45" i="5"/>
  <c r="H45" i="5"/>
  <c r="J44" i="5"/>
  <c r="I44" i="5"/>
  <c r="H44" i="5"/>
  <c r="K44" i="5" s="1"/>
  <c r="K43" i="5"/>
  <c r="J43" i="5"/>
  <c r="I43" i="5"/>
  <c r="H43" i="5"/>
  <c r="J42" i="5"/>
  <c r="I42" i="5"/>
  <c r="H42" i="5"/>
  <c r="K42" i="5" s="1"/>
  <c r="K41" i="5"/>
  <c r="L39" i="5" s="1"/>
  <c r="J41" i="5"/>
  <c r="I41" i="5"/>
  <c r="H41" i="5"/>
  <c r="J40" i="5"/>
  <c r="I40" i="5"/>
  <c r="H40" i="5"/>
  <c r="K40" i="5" s="1"/>
  <c r="J39" i="5"/>
  <c r="I39" i="5"/>
  <c r="H39" i="5"/>
  <c r="K39" i="5" s="1"/>
  <c r="J30" i="5"/>
  <c r="I30" i="5"/>
  <c r="J29" i="5"/>
  <c r="I29" i="5"/>
  <c r="J28" i="5"/>
  <c r="I28" i="5"/>
  <c r="J27" i="5"/>
  <c r="I27" i="5"/>
  <c r="J26" i="5"/>
  <c r="I26" i="5"/>
  <c r="J25" i="5"/>
  <c r="I25" i="5"/>
  <c r="J24" i="5"/>
  <c r="I24" i="5"/>
  <c r="J23" i="5"/>
  <c r="I23" i="5"/>
  <c r="J22" i="5"/>
  <c r="I22" i="5"/>
  <c r="J21" i="5"/>
  <c r="I21" i="5"/>
  <c r="J20" i="5"/>
  <c r="I20" i="5"/>
  <c r="J19" i="5"/>
  <c r="I19" i="5"/>
  <c r="J18" i="5"/>
  <c r="I18" i="5"/>
  <c r="J17" i="5"/>
  <c r="I17" i="5"/>
  <c r="J16" i="5"/>
  <c r="I16" i="5"/>
  <c r="J15" i="5"/>
  <c r="I15" i="5"/>
  <c r="J14" i="5"/>
  <c r="I14" i="5"/>
  <c r="J13" i="5"/>
  <c r="I13" i="5"/>
  <c r="J12" i="5"/>
  <c r="I12" i="5"/>
  <c r="J11" i="5"/>
  <c r="I11" i="5"/>
  <c r="B11" i="5"/>
  <c r="B12" i="5" s="1"/>
  <c r="B13" i="5" s="1"/>
  <c r="I120" i="4"/>
  <c r="H120" i="4"/>
  <c r="G120" i="4"/>
  <c r="J120" i="4" s="1"/>
  <c r="I119" i="4"/>
  <c r="H119" i="4"/>
  <c r="J119" i="4" s="1"/>
  <c r="G119" i="4"/>
  <c r="I118" i="4"/>
  <c r="H118" i="4"/>
  <c r="G118" i="4"/>
  <c r="J118" i="4" s="1"/>
  <c r="I117" i="4"/>
  <c r="H117" i="4"/>
  <c r="J117" i="4" s="1"/>
  <c r="G117" i="4"/>
  <c r="I116" i="4"/>
  <c r="H116" i="4"/>
  <c r="G116" i="4"/>
  <c r="J116" i="4" s="1"/>
  <c r="I115" i="4"/>
  <c r="H115" i="4"/>
  <c r="J115" i="4" s="1"/>
  <c r="G115" i="4"/>
  <c r="I114" i="4"/>
  <c r="H114" i="4"/>
  <c r="G114" i="4"/>
  <c r="J114" i="4" s="1"/>
  <c r="I113" i="4"/>
  <c r="H113" i="4"/>
  <c r="J113" i="4" s="1"/>
  <c r="G113" i="4"/>
  <c r="I112" i="4"/>
  <c r="H112" i="4"/>
  <c r="G112" i="4"/>
  <c r="J112" i="4" s="1"/>
  <c r="I111" i="4"/>
  <c r="H111" i="4"/>
  <c r="J111" i="4" s="1"/>
  <c r="G111" i="4"/>
  <c r="I110" i="4"/>
  <c r="H110" i="4"/>
  <c r="G110" i="4"/>
  <c r="J110" i="4" s="1"/>
  <c r="I109" i="4"/>
  <c r="H109" i="4"/>
  <c r="J109" i="4" s="1"/>
  <c r="G109" i="4"/>
  <c r="I108" i="4"/>
  <c r="H108" i="4"/>
  <c r="G108" i="4"/>
  <c r="J108" i="4" s="1"/>
  <c r="I107" i="4"/>
  <c r="H107" i="4"/>
  <c r="J107" i="4" s="1"/>
  <c r="G107" i="4"/>
  <c r="I106" i="4"/>
  <c r="H106" i="4"/>
  <c r="G106" i="4"/>
  <c r="J106" i="4" s="1"/>
  <c r="I105" i="4"/>
  <c r="H105" i="4"/>
  <c r="J105" i="4" s="1"/>
  <c r="G105" i="4"/>
  <c r="I104" i="4"/>
  <c r="H104" i="4"/>
  <c r="G104" i="4"/>
  <c r="J104" i="4" s="1"/>
  <c r="I103" i="4"/>
  <c r="H103" i="4"/>
  <c r="J103" i="4" s="1"/>
  <c r="G103" i="4"/>
  <c r="I102" i="4"/>
  <c r="H102" i="4"/>
  <c r="G102" i="4"/>
  <c r="J102" i="4" s="1"/>
  <c r="I101" i="4"/>
  <c r="H101" i="4"/>
  <c r="J101" i="4" s="1"/>
  <c r="G101" i="4"/>
  <c r="I100" i="4"/>
  <c r="H100" i="4"/>
  <c r="G100" i="4"/>
  <c r="J100" i="4" s="1"/>
  <c r="I99" i="4"/>
  <c r="H99" i="4"/>
  <c r="J99" i="4" s="1"/>
  <c r="G99" i="4"/>
  <c r="I98" i="4"/>
  <c r="H98" i="4"/>
  <c r="G98" i="4"/>
  <c r="J98" i="4" s="1"/>
  <c r="I97" i="4"/>
  <c r="H97" i="4"/>
  <c r="J97" i="4" s="1"/>
  <c r="G97" i="4"/>
  <c r="I96" i="4"/>
  <c r="H96" i="4"/>
  <c r="G96" i="4"/>
  <c r="J96" i="4" s="1"/>
  <c r="I95" i="4"/>
  <c r="H95" i="4"/>
  <c r="J95" i="4" s="1"/>
  <c r="G95" i="4"/>
  <c r="I94" i="4"/>
  <c r="H94" i="4"/>
  <c r="G94" i="4"/>
  <c r="J94" i="4" s="1"/>
  <c r="I93" i="4"/>
  <c r="H93" i="4"/>
  <c r="J93" i="4" s="1"/>
  <c r="G93" i="4"/>
  <c r="I92" i="4"/>
  <c r="H92" i="4"/>
  <c r="G92" i="4"/>
  <c r="J92" i="4" s="1"/>
  <c r="I91" i="4"/>
  <c r="H91" i="4"/>
  <c r="J91" i="4" s="1"/>
  <c r="G91" i="4"/>
  <c r="I90" i="4"/>
  <c r="H90" i="4"/>
  <c r="G90" i="4"/>
  <c r="J90" i="4" s="1"/>
  <c r="K90" i="4" s="1"/>
  <c r="I80" i="4"/>
  <c r="H80" i="4"/>
  <c r="I79" i="4"/>
  <c r="H79" i="4"/>
  <c r="I78" i="4"/>
  <c r="H78" i="4"/>
  <c r="I77" i="4"/>
  <c r="H77" i="4"/>
  <c r="I76" i="4"/>
  <c r="H76" i="4"/>
  <c r="I75" i="4"/>
  <c r="H75" i="4"/>
  <c r="I74" i="4"/>
  <c r="H74" i="4"/>
  <c r="I73" i="4"/>
  <c r="H73" i="4"/>
  <c r="I72" i="4"/>
  <c r="H72" i="4"/>
  <c r="I71" i="4"/>
  <c r="H71" i="4"/>
  <c r="I70" i="4"/>
  <c r="H70" i="4"/>
  <c r="I69" i="4"/>
  <c r="H69" i="4"/>
  <c r="I68" i="4"/>
  <c r="H68" i="4"/>
  <c r="I67" i="4"/>
  <c r="H67" i="4"/>
  <c r="I66" i="4"/>
  <c r="H66" i="4"/>
  <c r="I65" i="4"/>
  <c r="H65" i="4"/>
  <c r="I64" i="4"/>
  <c r="H64" i="4"/>
  <c r="I63" i="4"/>
  <c r="H63" i="4"/>
  <c r="I62" i="4"/>
  <c r="H62" i="4"/>
  <c r="I61" i="4"/>
  <c r="H61" i="4"/>
  <c r="I60" i="4"/>
  <c r="H60" i="4"/>
  <c r="I59" i="4"/>
  <c r="H59" i="4"/>
  <c r="I58" i="4"/>
  <c r="H58" i="4"/>
  <c r="I57" i="4"/>
  <c r="H57" i="4"/>
  <c r="I56" i="4"/>
  <c r="H56" i="4"/>
  <c r="I55" i="4"/>
  <c r="H55" i="4"/>
  <c r="I54" i="4"/>
  <c r="H54" i="4"/>
  <c r="I53" i="4"/>
  <c r="H53" i="4"/>
  <c r="I52" i="4"/>
  <c r="H52" i="4"/>
  <c r="A52" i="4"/>
  <c r="A53" i="4" s="1"/>
  <c r="J40" i="4"/>
  <c r="I40" i="4"/>
  <c r="H40" i="4"/>
  <c r="K40" i="4" s="1"/>
  <c r="J39" i="4"/>
  <c r="I39" i="4"/>
  <c r="H39" i="4"/>
  <c r="K39" i="4" s="1"/>
  <c r="J38" i="4"/>
  <c r="I38" i="4"/>
  <c r="H38" i="4"/>
  <c r="K38" i="4" s="1"/>
  <c r="J37" i="4"/>
  <c r="I37" i="4"/>
  <c r="H37" i="4"/>
  <c r="K37" i="4" s="1"/>
  <c r="J36" i="4"/>
  <c r="I36" i="4"/>
  <c r="H36" i="4"/>
  <c r="K36" i="4" s="1"/>
  <c r="J35" i="4"/>
  <c r="I35" i="4"/>
  <c r="H35" i="4"/>
  <c r="K35" i="4" s="1"/>
  <c r="J34" i="4"/>
  <c r="I34" i="4"/>
  <c r="H34" i="4"/>
  <c r="K34" i="4" s="1"/>
  <c r="J33" i="4"/>
  <c r="I33" i="4"/>
  <c r="H33" i="4"/>
  <c r="K33" i="4" s="1"/>
  <c r="J32" i="4"/>
  <c r="I32" i="4"/>
  <c r="H32" i="4"/>
  <c r="K32" i="4" s="1"/>
  <c r="J31" i="4"/>
  <c r="I31" i="4"/>
  <c r="H31" i="4"/>
  <c r="K31" i="4" s="1"/>
  <c r="J30" i="4"/>
  <c r="I30" i="4"/>
  <c r="H30" i="4"/>
  <c r="K30" i="4" s="1"/>
  <c r="J29" i="4"/>
  <c r="I29" i="4"/>
  <c r="H29" i="4"/>
  <c r="K29" i="4" s="1"/>
  <c r="J28" i="4"/>
  <c r="I28" i="4"/>
  <c r="H28" i="4"/>
  <c r="K28" i="4" s="1"/>
  <c r="J27" i="4"/>
  <c r="I27" i="4"/>
  <c r="H27" i="4"/>
  <c r="K27" i="4" s="1"/>
  <c r="J26" i="4"/>
  <c r="I26" i="4"/>
  <c r="H26" i="4"/>
  <c r="K26" i="4" s="1"/>
  <c r="J25" i="4"/>
  <c r="I25" i="4"/>
  <c r="H25" i="4"/>
  <c r="K25" i="4" s="1"/>
  <c r="J24" i="4"/>
  <c r="I24" i="4"/>
  <c r="H24" i="4"/>
  <c r="K24" i="4" s="1"/>
  <c r="J23" i="4"/>
  <c r="I23" i="4"/>
  <c r="H23" i="4"/>
  <c r="K23" i="4" s="1"/>
  <c r="J22" i="4"/>
  <c r="I22" i="4"/>
  <c r="H22" i="4"/>
  <c r="K22" i="4" s="1"/>
  <c r="J21" i="4"/>
  <c r="I21" i="4"/>
  <c r="H21" i="4"/>
  <c r="K21" i="4" s="1"/>
  <c r="J20" i="4"/>
  <c r="I20" i="4"/>
  <c r="H20" i="4"/>
  <c r="K20" i="4" s="1"/>
  <c r="J19" i="4"/>
  <c r="I19" i="4"/>
  <c r="H19" i="4"/>
  <c r="K19" i="4" s="1"/>
  <c r="J18" i="4"/>
  <c r="I18" i="4"/>
  <c r="H18" i="4"/>
  <c r="K18" i="4" s="1"/>
  <c r="J17" i="4"/>
  <c r="I17" i="4"/>
  <c r="H17" i="4"/>
  <c r="K17" i="4" s="1"/>
  <c r="J16" i="4"/>
  <c r="I16" i="4"/>
  <c r="H16" i="4"/>
  <c r="K16" i="4" s="1"/>
  <c r="J15" i="4"/>
  <c r="I15" i="4"/>
  <c r="H15" i="4"/>
  <c r="K15" i="4" s="1"/>
  <c r="J14" i="4"/>
  <c r="I14" i="4"/>
  <c r="H14" i="4"/>
  <c r="K14" i="4" s="1"/>
  <c r="J13" i="4"/>
  <c r="I13" i="4"/>
  <c r="H13" i="4"/>
  <c r="K13" i="4" s="1"/>
  <c r="J12" i="4"/>
  <c r="I12" i="4"/>
  <c r="H12" i="4"/>
  <c r="K12" i="4" s="1"/>
  <c r="J11" i="4"/>
  <c r="I11" i="4"/>
  <c r="H11" i="4"/>
  <c r="K11" i="4" s="1"/>
  <c r="J10" i="4"/>
  <c r="I10" i="4"/>
  <c r="H10" i="4"/>
  <c r="K10" i="4" s="1"/>
  <c r="J9" i="4"/>
  <c r="I9" i="4"/>
  <c r="K9" i="4" s="1"/>
  <c r="H9" i="4"/>
  <c r="K69" i="3"/>
  <c r="J69" i="3"/>
  <c r="I69" i="3"/>
  <c r="L69" i="3" s="1"/>
  <c r="K68" i="3"/>
  <c r="J68" i="3"/>
  <c r="L68" i="3" s="1"/>
  <c r="I68" i="3"/>
  <c r="K67" i="3"/>
  <c r="J67" i="3"/>
  <c r="I67" i="3"/>
  <c r="L67" i="3" s="1"/>
  <c r="K66" i="3"/>
  <c r="J66" i="3"/>
  <c r="L66" i="3" s="1"/>
  <c r="I66" i="3"/>
  <c r="K65" i="3"/>
  <c r="J65" i="3"/>
  <c r="I65" i="3"/>
  <c r="L65" i="3" s="1"/>
  <c r="K64" i="3"/>
  <c r="J64" i="3"/>
  <c r="L64" i="3" s="1"/>
  <c r="I64" i="3"/>
  <c r="K63" i="3"/>
  <c r="J63" i="3"/>
  <c r="I63" i="3"/>
  <c r="L63" i="3" s="1"/>
  <c r="K62" i="3"/>
  <c r="J62" i="3"/>
  <c r="L62" i="3" s="1"/>
  <c r="I62" i="3"/>
  <c r="K61" i="3"/>
  <c r="J61" i="3"/>
  <c r="I61" i="3"/>
  <c r="L61" i="3" s="1"/>
  <c r="K60" i="3"/>
  <c r="J60" i="3"/>
  <c r="L60" i="3" s="1"/>
  <c r="I60" i="3"/>
  <c r="K59" i="3"/>
  <c r="J59" i="3"/>
  <c r="I59" i="3"/>
  <c r="L59" i="3" s="1"/>
  <c r="K58" i="3"/>
  <c r="J58" i="3"/>
  <c r="L58" i="3" s="1"/>
  <c r="I58" i="3"/>
  <c r="K57" i="3"/>
  <c r="J57" i="3"/>
  <c r="I57" i="3"/>
  <c r="L57" i="3" s="1"/>
  <c r="K56" i="3"/>
  <c r="J56" i="3"/>
  <c r="L56" i="3" s="1"/>
  <c r="I56" i="3"/>
  <c r="K55" i="3"/>
  <c r="J55" i="3"/>
  <c r="I55" i="3"/>
  <c r="L55" i="3" s="1"/>
  <c r="K54" i="3"/>
  <c r="J54" i="3"/>
  <c r="L54" i="3" s="1"/>
  <c r="I54" i="3"/>
  <c r="K53" i="3"/>
  <c r="J53" i="3"/>
  <c r="I53" i="3"/>
  <c r="L53" i="3" s="1"/>
  <c r="K52" i="3"/>
  <c r="J52" i="3"/>
  <c r="L52" i="3" s="1"/>
  <c r="I52" i="3"/>
  <c r="K51" i="3"/>
  <c r="J51" i="3"/>
  <c r="I51" i="3"/>
  <c r="L51" i="3" s="1"/>
  <c r="K50" i="3"/>
  <c r="J50" i="3"/>
  <c r="L50" i="3" s="1"/>
  <c r="I50" i="3"/>
  <c r="K49" i="3"/>
  <c r="J49" i="3"/>
  <c r="I49" i="3"/>
  <c r="L49" i="3" s="1"/>
  <c r="K48" i="3"/>
  <c r="J48" i="3"/>
  <c r="L48" i="3" s="1"/>
  <c r="I48" i="3"/>
  <c r="K47" i="3"/>
  <c r="J47" i="3"/>
  <c r="I47" i="3"/>
  <c r="L47" i="3" s="1"/>
  <c r="K46" i="3"/>
  <c r="L46" i="3" s="1"/>
  <c r="J46" i="3"/>
  <c r="I46" i="3"/>
  <c r="J33" i="3"/>
  <c r="I33" i="3"/>
  <c r="H33" i="3"/>
  <c r="K33" i="3" s="1"/>
  <c r="J32" i="3"/>
  <c r="K32" i="3" s="1"/>
  <c r="I32" i="3"/>
  <c r="H32" i="3"/>
  <c r="J31" i="3"/>
  <c r="I31" i="3"/>
  <c r="H31" i="3"/>
  <c r="K31" i="3" s="1"/>
  <c r="J30" i="3"/>
  <c r="K30" i="3" s="1"/>
  <c r="I30" i="3"/>
  <c r="H30" i="3"/>
  <c r="J29" i="3"/>
  <c r="I29" i="3"/>
  <c r="H29" i="3"/>
  <c r="K29" i="3" s="1"/>
  <c r="J28" i="3"/>
  <c r="K28" i="3" s="1"/>
  <c r="I28" i="3"/>
  <c r="H28" i="3"/>
  <c r="J27" i="3"/>
  <c r="I27" i="3"/>
  <c r="H27" i="3"/>
  <c r="K27" i="3" s="1"/>
  <c r="J26" i="3"/>
  <c r="K26" i="3" s="1"/>
  <c r="I26" i="3"/>
  <c r="H26" i="3"/>
  <c r="J25" i="3"/>
  <c r="I25" i="3"/>
  <c r="H25" i="3"/>
  <c r="K25" i="3" s="1"/>
  <c r="J24" i="3"/>
  <c r="K24" i="3" s="1"/>
  <c r="I24" i="3"/>
  <c r="H24" i="3"/>
  <c r="J23" i="3"/>
  <c r="I23" i="3"/>
  <c r="H23" i="3"/>
  <c r="K23" i="3" s="1"/>
  <c r="J22" i="3"/>
  <c r="K22" i="3" s="1"/>
  <c r="I22" i="3"/>
  <c r="H22" i="3"/>
  <c r="J21" i="3"/>
  <c r="I21" i="3"/>
  <c r="H21" i="3"/>
  <c r="K21" i="3" s="1"/>
  <c r="J20" i="3"/>
  <c r="K20" i="3" s="1"/>
  <c r="I20" i="3"/>
  <c r="H20" i="3"/>
  <c r="J19" i="3"/>
  <c r="I19" i="3"/>
  <c r="H19" i="3"/>
  <c r="K19" i="3" s="1"/>
  <c r="J18" i="3"/>
  <c r="K18" i="3" s="1"/>
  <c r="I18" i="3"/>
  <c r="H18" i="3"/>
  <c r="J17" i="3"/>
  <c r="I17" i="3"/>
  <c r="H17" i="3"/>
  <c r="K17" i="3" s="1"/>
  <c r="J16" i="3"/>
  <c r="K16" i="3" s="1"/>
  <c r="I16" i="3"/>
  <c r="H16" i="3"/>
  <c r="J15" i="3"/>
  <c r="I15" i="3"/>
  <c r="H15" i="3"/>
  <c r="K15" i="3" s="1"/>
  <c r="J14" i="3"/>
  <c r="K14" i="3" s="1"/>
  <c r="I14" i="3"/>
  <c r="H14" i="3"/>
  <c r="J13" i="3"/>
  <c r="I13" i="3"/>
  <c r="H13" i="3"/>
  <c r="K13" i="3" s="1"/>
  <c r="J12" i="3"/>
  <c r="K12" i="3" s="1"/>
  <c r="I12" i="3"/>
  <c r="H12" i="3"/>
  <c r="J11" i="3"/>
  <c r="I11" i="3"/>
  <c r="H11" i="3"/>
  <c r="K11" i="3" s="1"/>
  <c r="K10" i="3"/>
  <c r="J10" i="3"/>
  <c r="I10" i="3"/>
  <c r="H10" i="3"/>
  <c r="K259" i="2"/>
  <c r="J259" i="2"/>
  <c r="I259" i="2"/>
  <c r="L259" i="2" s="1"/>
  <c r="L258" i="2"/>
  <c r="K258" i="2"/>
  <c r="J258" i="2"/>
  <c r="I258" i="2"/>
  <c r="K257" i="2"/>
  <c r="J257" i="2"/>
  <c r="I257" i="2"/>
  <c r="L257" i="2" s="1"/>
  <c r="L256" i="2"/>
  <c r="K256" i="2"/>
  <c r="J256" i="2"/>
  <c r="I256" i="2"/>
  <c r="K255" i="2"/>
  <c r="J255" i="2"/>
  <c r="I255" i="2"/>
  <c r="L255" i="2" s="1"/>
  <c r="L254" i="2"/>
  <c r="K254" i="2"/>
  <c r="J254" i="2"/>
  <c r="I254" i="2"/>
  <c r="K253" i="2"/>
  <c r="J253" i="2"/>
  <c r="I253" i="2"/>
  <c r="L253" i="2" s="1"/>
  <c r="L252" i="2"/>
  <c r="K252" i="2"/>
  <c r="J252" i="2"/>
  <c r="I252" i="2"/>
  <c r="K251" i="2"/>
  <c r="J251" i="2"/>
  <c r="I251" i="2"/>
  <c r="L251" i="2" s="1"/>
  <c r="L250" i="2"/>
  <c r="K250" i="2"/>
  <c r="J250" i="2"/>
  <c r="I250" i="2"/>
  <c r="K249" i="2"/>
  <c r="J249" i="2"/>
  <c r="I249" i="2"/>
  <c r="L249" i="2" s="1"/>
  <c r="L248" i="2"/>
  <c r="K248" i="2"/>
  <c r="J248" i="2"/>
  <c r="I248" i="2"/>
  <c r="K247" i="2"/>
  <c r="J247" i="2"/>
  <c r="I247" i="2"/>
  <c r="L247" i="2" s="1"/>
  <c r="L246" i="2"/>
  <c r="K246" i="2"/>
  <c r="J246" i="2"/>
  <c r="I246" i="2"/>
  <c r="K245" i="2"/>
  <c r="J245" i="2"/>
  <c r="I245" i="2"/>
  <c r="L245" i="2" s="1"/>
  <c r="L244" i="2"/>
  <c r="K244" i="2"/>
  <c r="J244" i="2"/>
  <c r="I244" i="2"/>
  <c r="K243" i="2"/>
  <c r="J243" i="2"/>
  <c r="I243" i="2"/>
  <c r="L243" i="2" s="1"/>
  <c r="L242" i="2"/>
  <c r="K242" i="2"/>
  <c r="J242" i="2"/>
  <c r="I242" i="2"/>
  <c r="K241" i="2"/>
  <c r="J241" i="2"/>
  <c r="I241" i="2"/>
  <c r="L241" i="2" s="1"/>
  <c r="L240" i="2"/>
  <c r="K240" i="2"/>
  <c r="J240" i="2"/>
  <c r="I240" i="2"/>
  <c r="K239" i="2"/>
  <c r="J239" i="2"/>
  <c r="I239" i="2"/>
  <c r="L239" i="2" s="1"/>
  <c r="L238" i="2"/>
  <c r="K238" i="2"/>
  <c r="J238" i="2"/>
  <c r="I238" i="2"/>
  <c r="K237" i="2"/>
  <c r="J237" i="2"/>
  <c r="I237" i="2"/>
  <c r="L237" i="2" s="1"/>
  <c r="L236" i="2"/>
  <c r="K236" i="2"/>
  <c r="J236" i="2"/>
  <c r="I236" i="2"/>
  <c r="K235" i="2"/>
  <c r="J235" i="2"/>
  <c r="I235" i="2"/>
  <c r="L235" i="2" s="1"/>
  <c r="J226" i="2"/>
  <c r="I226" i="2"/>
  <c r="H226" i="2"/>
  <c r="K226" i="2" s="1"/>
  <c r="J225" i="2"/>
  <c r="I225" i="2"/>
  <c r="H225" i="2"/>
  <c r="K225" i="2" s="1"/>
  <c r="J224" i="2"/>
  <c r="I224" i="2"/>
  <c r="H224" i="2"/>
  <c r="K224" i="2" s="1"/>
  <c r="J223" i="2"/>
  <c r="I223" i="2"/>
  <c r="H223" i="2"/>
  <c r="K223" i="2" s="1"/>
  <c r="J222" i="2"/>
  <c r="I222" i="2"/>
  <c r="H222" i="2"/>
  <c r="K222" i="2" s="1"/>
  <c r="J221" i="2"/>
  <c r="I221" i="2"/>
  <c r="H221" i="2"/>
  <c r="K221" i="2" s="1"/>
  <c r="J220" i="2"/>
  <c r="I220" i="2"/>
  <c r="H220" i="2"/>
  <c r="K220" i="2" s="1"/>
  <c r="J219" i="2"/>
  <c r="I219" i="2"/>
  <c r="H219" i="2"/>
  <c r="K219" i="2" s="1"/>
  <c r="J218" i="2"/>
  <c r="I218" i="2"/>
  <c r="H218" i="2"/>
  <c r="K218" i="2" s="1"/>
  <c r="J217" i="2"/>
  <c r="I217" i="2"/>
  <c r="H217" i="2"/>
  <c r="K217" i="2" s="1"/>
  <c r="J216" i="2"/>
  <c r="I216" i="2"/>
  <c r="H216" i="2"/>
  <c r="K216" i="2" s="1"/>
  <c r="J215" i="2"/>
  <c r="I215" i="2"/>
  <c r="H215" i="2"/>
  <c r="K215" i="2" s="1"/>
  <c r="J214" i="2"/>
  <c r="I214" i="2"/>
  <c r="H214" i="2"/>
  <c r="K214" i="2" s="1"/>
  <c r="J213" i="2"/>
  <c r="I213" i="2"/>
  <c r="H213" i="2"/>
  <c r="K213" i="2" s="1"/>
  <c r="J212" i="2"/>
  <c r="I212" i="2"/>
  <c r="H212" i="2"/>
  <c r="K212" i="2" s="1"/>
  <c r="J211" i="2"/>
  <c r="I211" i="2"/>
  <c r="H211" i="2"/>
  <c r="K211" i="2" s="1"/>
  <c r="J210" i="2"/>
  <c r="I210" i="2"/>
  <c r="H210" i="2"/>
  <c r="K210" i="2" s="1"/>
  <c r="J209" i="2"/>
  <c r="I209" i="2"/>
  <c r="H209" i="2"/>
  <c r="K209" i="2" s="1"/>
  <c r="J208" i="2"/>
  <c r="I208" i="2"/>
  <c r="H208" i="2"/>
  <c r="K208" i="2" s="1"/>
  <c r="J207" i="2"/>
  <c r="I207" i="2"/>
  <c r="H207" i="2"/>
  <c r="K207" i="2" s="1"/>
  <c r="J206" i="2"/>
  <c r="I206" i="2"/>
  <c r="H206" i="2"/>
  <c r="K206" i="2" s="1"/>
  <c r="J205" i="2"/>
  <c r="I205" i="2"/>
  <c r="H205" i="2"/>
  <c r="K205" i="2" s="1"/>
  <c r="J204" i="2"/>
  <c r="I204" i="2"/>
  <c r="H204" i="2"/>
  <c r="K204" i="2" s="1"/>
  <c r="J203" i="2"/>
  <c r="I203" i="2"/>
  <c r="K203" i="2" s="1"/>
  <c r="H203" i="2"/>
  <c r="J189" i="2"/>
  <c r="I189" i="2"/>
  <c r="K189" i="2" s="1"/>
  <c r="H189" i="2"/>
  <c r="J188" i="2"/>
  <c r="I188" i="2"/>
  <c r="K188" i="2" s="1"/>
  <c r="H188" i="2"/>
  <c r="J187" i="2"/>
  <c r="I187" i="2"/>
  <c r="K187" i="2" s="1"/>
  <c r="H187" i="2"/>
  <c r="J186" i="2"/>
  <c r="I186" i="2"/>
  <c r="K186" i="2" s="1"/>
  <c r="H186" i="2"/>
  <c r="J185" i="2"/>
  <c r="I185" i="2"/>
  <c r="H185" i="2"/>
  <c r="K185" i="2" s="1"/>
  <c r="J184" i="2"/>
  <c r="I184" i="2"/>
  <c r="K184" i="2" s="1"/>
  <c r="H184" i="2"/>
  <c r="J183" i="2"/>
  <c r="I183" i="2"/>
  <c r="H183" i="2"/>
  <c r="K183" i="2" s="1"/>
  <c r="J182" i="2"/>
  <c r="I182" i="2"/>
  <c r="K182" i="2" s="1"/>
  <c r="H182" i="2"/>
  <c r="J181" i="2"/>
  <c r="I181" i="2"/>
  <c r="H181" i="2"/>
  <c r="K181" i="2" s="1"/>
  <c r="J180" i="2"/>
  <c r="I180" i="2"/>
  <c r="K180" i="2" s="1"/>
  <c r="H180" i="2"/>
  <c r="J179" i="2"/>
  <c r="I179" i="2"/>
  <c r="H179" i="2"/>
  <c r="K179" i="2" s="1"/>
  <c r="J178" i="2"/>
  <c r="I178" i="2"/>
  <c r="K178" i="2" s="1"/>
  <c r="H178" i="2"/>
  <c r="J177" i="2"/>
  <c r="I177" i="2"/>
  <c r="H177" i="2"/>
  <c r="K177" i="2" s="1"/>
  <c r="J176" i="2"/>
  <c r="I176" i="2"/>
  <c r="K176" i="2" s="1"/>
  <c r="H176" i="2"/>
  <c r="J175" i="2"/>
  <c r="I175" i="2"/>
  <c r="H175" i="2"/>
  <c r="K175" i="2" s="1"/>
  <c r="J174" i="2"/>
  <c r="I174" i="2"/>
  <c r="K174" i="2" s="1"/>
  <c r="H174" i="2"/>
  <c r="J173" i="2"/>
  <c r="I173" i="2"/>
  <c r="H173" i="2"/>
  <c r="K173" i="2" s="1"/>
  <c r="J172" i="2"/>
  <c r="I172" i="2"/>
  <c r="K172" i="2" s="1"/>
  <c r="H172" i="2"/>
  <c r="J171" i="2"/>
  <c r="I171" i="2"/>
  <c r="H171" i="2"/>
  <c r="K171" i="2" s="1"/>
  <c r="J170" i="2"/>
  <c r="I170" i="2"/>
  <c r="K170" i="2" s="1"/>
  <c r="H170" i="2"/>
  <c r="J169" i="2"/>
  <c r="I169" i="2"/>
  <c r="H169" i="2"/>
  <c r="K169" i="2" s="1"/>
  <c r="J168" i="2"/>
  <c r="I168" i="2"/>
  <c r="K168" i="2" s="1"/>
  <c r="H168" i="2"/>
  <c r="J167" i="2"/>
  <c r="I167" i="2"/>
  <c r="H167" i="2"/>
  <c r="K167" i="2" s="1"/>
  <c r="J166" i="2"/>
  <c r="K166" i="2" s="1"/>
  <c r="I166" i="2"/>
  <c r="H166" i="2"/>
  <c r="I155" i="2"/>
  <c r="H155" i="2"/>
  <c r="G155" i="2"/>
  <c r="J155" i="2" s="1"/>
  <c r="I154" i="2"/>
  <c r="J154" i="2" s="1"/>
  <c r="H154" i="2"/>
  <c r="G154" i="2"/>
  <c r="I153" i="2"/>
  <c r="H153" i="2"/>
  <c r="G153" i="2"/>
  <c r="J153" i="2" s="1"/>
  <c r="I152" i="2"/>
  <c r="J152" i="2" s="1"/>
  <c r="H152" i="2"/>
  <c r="G152" i="2"/>
  <c r="I151" i="2"/>
  <c r="H151" i="2"/>
  <c r="G151" i="2"/>
  <c r="J151" i="2" s="1"/>
  <c r="I150" i="2"/>
  <c r="J150" i="2" s="1"/>
  <c r="H150" i="2"/>
  <c r="G150" i="2"/>
  <c r="I149" i="2"/>
  <c r="H149" i="2"/>
  <c r="G149" i="2"/>
  <c r="J149" i="2" s="1"/>
  <c r="I148" i="2"/>
  <c r="J148" i="2" s="1"/>
  <c r="H148" i="2"/>
  <c r="G148" i="2"/>
  <c r="I147" i="2"/>
  <c r="H147" i="2"/>
  <c r="G147" i="2"/>
  <c r="J147" i="2" s="1"/>
  <c r="I146" i="2"/>
  <c r="J146" i="2" s="1"/>
  <c r="H146" i="2"/>
  <c r="G146" i="2"/>
  <c r="I145" i="2"/>
  <c r="H145" i="2"/>
  <c r="G145" i="2"/>
  <c r="J145" i="2" s="1"/>
  <c r="I144" i="2"/>
  <c r="J144" i="2" s="1"/>
  <c r="H144" i="2"/>
  <c r="G144" i="2"/>
  <c r="I143" i="2"/>
  <c r="H143" i="2"/>
  <c r="G143" i="2"/>
  <c r="J143" i="2" s="1"/>
  <c r="I142" i="2"/>
  <c r="J142" i="2" s="1"/>
  <c r="H142" i="2"/>
  <c r="G142" i="2"/>
  <c r="I141" i="2"/>
  <c r="H141" i="2"/>
  <c r="G141" i="2"/>
  <c r="J141" i="2" s="1"/>
  <c r="I140" i="2"/>
  <c r="J140" i="2" s="1"/>
  <c r="H140" i="2"/>
  <c r="G140" i="2"/>
  <c r="I139" i="2"/>
  <c r="H139" i="2"/>
  <c r="G139" i="2"/>
  <c r="J139" i="2" s="1"/>
  <c r="I138" i="2"/>
  <c r="J138" i="2" s="1"/>
  <c r="H138" i="2"/>
  <c r="G138" i="2"/>
  <c r="I137" i="2"/>
  <c r="H137" i="2"/>
  <c r="G137" i="2"/>
  <c r="J137" i="2" s="1"/>
  <c r="I136" i="2"/>
  <c r="J136" i="2" s="1"/>
  <c r="H136" i="2"/>
  <c r="G136" i="2"/>
  <c r="I135" i="2"/>
  <c r="H135" i="2"/>
  <c r="G135" i="2"/>
  <c r="J135" i="2" s="1"/>
  <c r="I134" i="2"/>
  <c r="J134" i="2" s="1"/>
  <c r="H134" i="2"/>
  <c r="G134" i="2"/>
  <c r="I133" i="2"/>
  <c r="H133" i="2"/>
  <c r="G133" i="2"/>
  <c r="J133" i="2" s="1"/>
  <c r="I132" i="2"/>
  <c r="J132" i="2" s="1"/>
  <c r="H132" i="2"/>
  <c r="G132" i="2"/>
  <c r="I131" i="2"/>
  <c r="H131" i="2"/>
  <c r="G131" i="2"/>
  <c r="J131" i="2" s="1"/>
  <c r="K131" i="2" s="1"/>
  <c r="J120" i="2"/>
  <c r="I120" i="2"/>
  <c r="H120" i="2"/>
  <c r="G120" i="2"/>
  <c r="I119" i="2"/>
  <c r="H119" i="2"/>
  <c r="G119" i="2"/>
  <c r="J119" i="2" s="1"/>
  <c r="J118" i="2"/>
  <c r="I118" i="2"/>
  <c r="H118" i="2"/>
  <c r="G118" i="2"/>
  <c r="I117" i="2"/>
  <c r="H117" i="2"/>
  <c r="G117" i="2"/>
  <c r="J117" i="2" s="1"/>
  <c r="J116" i="2"/>
  <c r="I116" i="2"/>
  <c r="H116" i="2"/>
  <c r="G116" i="2"/>
  <c r="I115" i="2"/>
  <c r="H115" i="2"/>
  <c r="G115" i="2"/>
  <c r="J115" i="2" s="1"/>
  <c r="J114" i="2"/>
  <c r="I114" i="2"/>
  <c r="H114" i="2"/>
  <c r="G114" i="2"/>
  <c r="I113" i="2"/>
  <c r="H113" i="2"/>
  <c r="G113" i="2"/>
  <c r="J113" i="2" s="1"/>
  <c r="J112" i="2"/>
  <c r="I112" i="2"/>
  <c r="H112" i="2"/>
  <c r="G112" i="2"/>
  <c r="I111" i="2"/>
  <c r="H111" i="2"/>
  <c r="G111" i="2"/>
  <c r="J111" i="2" s="1"/>
  <c r="J110" i="2"/>
  <c r="I110" i="2"/>
  <c r="H110" i="2"/>
  <c r="G110" i="2"/>
  <c r="I109" i="2"/>
  <c r="H109" i="2"/>
  <c r="G109" i="2"/>
  <c r="J109" i="2" s="1"/>
  <c r="J108" i="2"/>
  <c r="I108" i="2"/>
  <c r="H108" i="2"/>
  <c r="G108" i="2"/>
  <c r="I107" i="2"/>
  <c r="H107" i="2"/>
  <c r="G107" i="2"/>
  <c r="J107" i="2" s="1"/>
  <c r="J106" i="2"/>
  <c r="I106" i="2"/>
  <c r="H106" i="2"/>
  <c r="G106" i="2"/>
  <c r="I105" i="2"/>
  <c r="H105" i="2"/>
  <c r="G105" i="2"/>
  <c r="J105" i="2" s="1"/>
  <c r="J104" i="2"/>
  <c r="I104" i="2"/>
  <c r="H104" i="2"/>
  <c r="G104" i="2"/>
  <c r="I103" i="2"/>
  <c r="H103" i="2"/>
  <c r="G103" i="2"/>
  <c r="J103" i="2" s="1"/>
  <c r="J102" i="2"/>
  <c r="I102" i="2"/>
  <c r="H102" i="2"/>
  <c r="G102" i="2"/>
  <c r="I101" i="2"/>
  <c r="H101" i="2"/>
  <c r="G101" i="2"/>
  <c r="J101" i="2" s="1"/>
  <c r="J100" i="2"/>
  <c r="I100" i="2"/>
  <c r="H100" i="2"/>
  <c r="G100" i="2"/>
  <c r="I99" i="2"/>
  <c r="H99" i="2"/>
  <c r="G99" i="2"/>
  <c r="J99" i="2" s="1"/>
  <c r="J98" i="2"/>
  <c r="I98" i="2"/>
  <c r="H98" i="2"/>
  <c r="G98" i="2"/>
  <c r="I97" i="2"/>
  <c r="H97" i="2"/>
  <c r="G97" i="2"/>
  <c r="J97" i="2" s="1"/>
  <c r="J96" i="2"/>
  <c r="I96" i="2"/>
  <c r="H96" i="2"/>
  <c r="G96" i="2"/>
  <c r="I95" i="2"/>
  <c r="H95" i="2"/>
  <c r="G95" i="2"/>
  <c r="J95" i="2" s="1"/>
  <c r="J94" i="2"/>
  <c r="I94" i="2"/>
  <c r="H94" i="2"/>
  <c r="G94" i="2"/>
  <c r="I93" i="2"/>
  <c r="H93" i="2"/>
  <c r="G93" i="2"/>
  <c r="J85" i="2"/>
  <c r="I85" i="2"/>
  <c r="H85" i="2"/>
  <c r="K85" i="2" s="1"/>
  <c r="J84" i="2"/>
  <c r="I84" i="2"/>
  <c r="H84" i="2"/>
  <c r="K84" i="2" s="1"/>
  <c r="J83" i="2"/>
  <c r="I83" i="2"/>
  <c r="H83" i="2"/>
  <c r="K83" i="2" s="1"/>
  <c r="J82" i="2"/>
  <c r="I82" i="2"/>
  <c r="H82" i="2"/>
  <c r="J81" i="2"/>
  <c r="I81" i="2"/>
  <c r="H81" i="2"/>
  <c r="K81" i="2" s="1"/>
  <c r="J80" i="2"/>
  <c r="I80" i="2"/>
  <c r="H80" i="2"/>
  <c r="J79" i="2"/>
  <c r="I79" i="2"/>
  <c r="H79" i="2"/>
  <c r="K79" i="2" s="1"/>
  <c r="J78" i="2"/>
  <c r="I78" i="2"/>
  <c r="H78" i="2"/>
  <c r="J77" i="2"/>
  <c r="I77" i="2"/>
  <c r="H77" i="2"/>
  <c r="K77" i="2" s="1"/>
  <c r="J76" i="2"/>
  <c r="I76" i="2"/>
  <c r="H76" i="2"/>
  <c r="K76" i="2" s="1"/>
  <c r="J75" i="2"/>
  <c r="I75" i="2"/>
  <c r="H75" i="2"/>
  <c r="K75" i="2" s="1"/>
  <c r="J74" i="2"/>
  <c r="I74" i="2"/>
  <c r="H74" i="2"/>
  <c r="J73" i="2"/>
  <c r="I73" i="2"/>
  <c r="H73" i="2"/>
  <c r="K73" i="2" s="1"/>
  <c r="J72" i="2"/>
  <c r="I72" i="2"/>
  <c r="H72" i="2"/>
  <c r="J71" i="2"/>
  <c r="I71" i="2"/>
  <c r="H71" i="2"/>
  <c r="K71" i="2" s="1"/>
  <c r="J70" i="2"/>
  <c r="I70" i="2"/>
  <c r="H70" i="2"/>
  <c r="J69" i="2"/>
  <c r="I69" i="2"/>
  <c r="H69" i="2"/>
  <c r="K69" i="2" s="1"/>
  <c r="J68" i="2"/>
  <c r="I68" i="2"/>
  <c r="H68" i="2"/>
  <c r="K68" i="2" s="1"/>
  <c r="J67" i="2"/>
  <c r="I67" i="2"/>
  <c r="H67" i="2"/>
  <c r="K67" i="2" s="1"/>
  <c r="J66" i="2"/>
  <c r="I66" i="2"/>
  <c r="H66" i="2"/>
  <c r="J65" i="2"/>
  <c r="I65" i="2"/>
  <c r="H65" i="2"/>
  <c r="K65" i="2" s="1"/>
  <c r="J64" i="2"/>
  <c r="I64" i="2"/>
  <c r="H64" i="2"/>
  <c r="J63" i="2"/>
  <c r="I63" i="2"/>
  <c r="H63" i="2"/>
  <c r="K63" i="2" s="1"/>
  <c r="J62" i="2"/>
  <c r="I62" i="2"/>
  <c r="H62" i="2"/>
  <c r="J61" i="2"/>
  <c r="I61" i="2"/>
  <c r="H61" i="2"/>
  <c r="K61" i="2" s="1"/>
  <c r="J60" i="2"/>
  <c r="I60" i="2"/>
  <c r="H60" i="2"/>
  <c r="K60" i="2" s="1"/>
  <c r="J59" i="2"/>
  <c r="I59" i="2"/>
  <c r="H59" i="2"/>
  <c r="K59" i="2" s="1"/>
  <c r="J58" i="2"/>
  <c r="I58" i="2"/>
  <c r="H58" i="2"/>
  <c r="J57" i="2"/>
  <c r="I57" i="2"/>
  <c r="H57" i="2"/>
  <c r="J56" i="2"/>
  <c r="I56" i="2"/>
  <c r="H56" i="2"/>
  <c r="J55" i="2"/>
  <c r="I55" i="2"/>
  <c r="H55" i="2"/>
  <c r="K54" i="2"/>
  <c r="J54" i="2"/>
  <c r="I54" i="2"/>
  <c r="H54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A13" i="2"/>
  <c r="A14" i="2" s="1"/>
  <c r="G13" i="2" l="1"/>
  <c r="J13" i="2" s="1"/>
  <c r="A15" i="2"/>
  <c r="K55" i="2"/>
  <c r="L9" i="6"/>
  <c r="L108" i="6"/>
  <c r="K58" i="2"/>
  <c r="K66" i="2"/>
  <c r="K74" i="2"/>
  <c r="K82" i="2"/>
  <c r="M235" i="2"/>
  <c r="A54" i="4"/>
  <c r="G52" i="4"/>
  <c r="J52" i="4" s="1"/>
  <c r="M76" i="5"/>
  <c r="L109" i="5"/>
  <c r="L74" i="6"/>
  <c r="K56" i="2"/>
  <c r="L54" i="2" s="1"/>
  <c r="K64" i="2"/>
  <c r="K72" i="2"/>
  <c r="K80" i="2"/>
  <c r="L203" i="2"/>
  <c r="L9" i="4"/>
  <c r="L166" i="2"/>
  <c r="L10" i="3"/>
  <c r="M46" i="3"/>
  <c r="B14" i="5"/>
  <c r="H12" i="5"/>
  <c r="K12" i="5" s="1"/>
  <c r="L46" i="6"/>
  <c r="K62" i="2"/>
  <c r="K70" i="2"/>
  <c r="K78" i="2"/>
  <c r="J93" i="2"/>
  <c r="K93" i="2" s="1"/>
  <c r="H11" i="5"/>
  <c r="K11" i="5" s="1"/>
  <c r="L145" i="5"/>
  <c r="K57" i="2"/>
  <c r="G53" i="4" l="1"/>
  <c r="J53" i="4" s="1"/>
  <c r="A55" i="4"/>
  <c r="B15" i="5"/>
  <c r="H13" i="5"/>
  <c r="K13" i="5" s="1"/>
  <c r="A16" i="2"/>
  <c r="G14" i="2"/>
  <c r="J14" i="2" s="1"/>
  <c r="B16" i="5" l="1"/>
  <c r="H14" i="5"/>
  <c r="K14" i="5" s="1"/>
  <c r="A17" i="2"/>
  <c r="G15" i="2"/>
  <c r="J15" i="2" s="1"/>
  <c r="A56" i="4"/>
  <c r="G54" i="4"/>
  <c r="J54" i="4" s="1"/>
  <c r="A57" i="4" l="1"/>
  <c r="G55" i="4"/>
  <c r="J55" i="4" s="1"/>
  <c r="G16" i="2"/>
  <c r="J16" i="2" s="1"/>
  <c r="A18" i="2"/>
  <c r="B17" i="5"/>
  <c r="H15" i="5"/>
  <c r="K15" i="5" s="1"/>
  <c r="B18" i="5" l="1"/>
  <c r="H16" i="5"/>
  <c r="K16" i="5" s="1"/>
  <c r="A19" i="2"/>
  <c r="G17" i="2"/>
  <c r="J17" i="2" s="1"/>
  <c r="A58" i="4"/>
  <c r="G56" i="4"/>
  <c r="J56" i="4" s="1"/>
  <c r="A59" i="4" l="1"/>
  <c r="G57" i="4"/>
  <c r="J57" i="4" s="1"/>
  <c r="A20" i="2"/>
  <c r="G18" i="2"/>
  <c r="J18" i="2" s="1"/>
  <c r="H17" i="5"/>
  <c r="K17" i="5" s="1"/>
  <c r="B19" i="5"/>
  <c r="B20" i="5" l="1"/>
  <c r="H18" i="5"/>
  <c r="K18" i="5" s="1"/>
  <c r="A21" i="2"/>
  <c r="G19" i="2"/>
  <c r="J19" i="2" s="1"/>
  <c r="A60" i="4"/>
  <c r="G58" i="4"/>
  <c r="J58" i="4" s="1"/>
  <c r="A22" i="2" l="1"/>
  <c r="G20" i="2"/>
  <c r="J20" i="2" s="1"/>
  <c r="A61" i="4"/>
  <c r="G59" i="4"/>
  <c r="J59" i="4" s="1"/>
  <c r="B21" i="5"/>
  <c r="H19" i="5"/>
  <c r="K19" i="5" s="1"/>
  <c r="B22" i="5" l="1"/>
  <c r="H20" i="5"/>
  <c r="K20" i="5" s="1"/>
  <c r="A62" i="4"/>
  <c r="G60" i="4"/>
  <c r="J60" i="4" s="1"/>
  <c r="A23" i="2"/>
  <c r="G21" i="2"/>
  <c r="J21" i="2" s="1"/>
  <c r="A24" i="2" l="1"/>
  <c r="G22" i="2"/>
  <c r="J22" i="2" s="1"/>
  <c r="G61" i="4"/>
  <c r="J61" i="4" s="1"/>
  <c r="A63" i="4"/>
  <c r="B23" i="5"/>
  <c r="H21" i="5"/>
  <c r="K21" i="5" s="1"/>
  <c r="B24" i="5" l="1"/>
  <c r="H22" i="5"/>
  <c r="K22" i="5" s="1"/>
  <c r="A64" i="4"/>
  <c r="G62" i="4"/>
  <c r="J62" i="4" s="1"/>
  <c r="A25" i="2"/>
  <c r="G23" i="2"/>
  <c r="J23" i="2" s="1"/>
  <c r="A65" i="4" l="1"/>
  <c r="G63" i="4"/>
  <c r="J63" i="4" s="1"/>
  <c r="G24" i="2"/>
  <c r="J24" i="2" s="1"/>
  <c r="A26" i="2"/>
  <c r="B25" i="5"/>
  <c r="H23" i="5"/>
  <c r="K23" i="5" s="1"/>
  <c r="B26" i="5" l="1"/>
  <c r="H24" i="5"/>
  <c r="K24" i="5" s="1"/>
  <c r="A27" i="2"/>
  <c r="G25" i="2"/>
  <c r="J25" i="2" s="1"/>
  <c r="A66" i="4"/>
  <c r="G64" i="4"/>
  <c r="J64" i="4" s="1"/>
  <c r="A67" i="4" l="1"/>
  <c r="G65" i="4"/>
  <c r="J65" i="4" s="1"/>
  <c r="A28" i="2"/>
  <c r="G26" i="2"/>
  <c r="J26" i="2" s="1"/>
  <c r="H25" i="5"/>
  <c r="K25" i="5" s="1"/>
  <c r="B27" i="5"/>
  <c r="A29" i="2" l="1"/>
  <c r="G27" i="2"/>
  <c r="J27" i="2" s="1"/>
  <c r="B28" i="5"/>
  <c r="H26" i="5"/>
  <c r="K26" i="5" s="1"/>
  <c r="A68" i="4"/>
  <c r="G66" i="4"/>
  <c r="J66" i="4" s="1"/>
  <c r="A69" i="4" l="1"/>
  <c r="G67" i="4"/>
  <c r="J67" i="4" s="1"/>
  <c r="B29" i="5"/>
  <c r="H27" i="5"/>
  <c r="K27" i="5" s="1"/>
  <c r="A30" i="2"/>
  <c r="G28" i="2"/>
  <c r="J28" i="2" s="1"/>
  <c r="A31" i="2" l="1"/>
  <c r="G29" i="2"/>
  <c r="J29" i="2" s="1"/>
  <c r="B30" i="5"/>
  <c r="H29" i="5" s="1"/>
  <c r="K29" i="5" s="1"/>
  <c r="H28" i="5"/>
  <c r="K28" i="5" s="1"/>
  <c r="H30" i="5"/>
  <c r="K30" i="5" s="1"/>
  <c r="L11" i="5" s="1"/>
  <c r="A70" i="4"/>
  <c r="G68" i="4"/>
  <c r="J68" i="4" s="1"/>
  <c r="G69" i="4" l="1"/>
  <c r="J69" i="4" s="1"/>
  <c r="A71" i="4"/>
  <c r="A32" i="2"/>
  <c r="G30" i="2"/>
  <c r="J30" i="2" s="1"/>
  <c r="A72" i="4" l="1"/>
  <c r="G70" i="4"/>
  <c r="J70" i="4" s="1"/>
  <c r="A33" i="2"/>
  <c r="G31" i="2"/>
  <c r="J31" i="2" s="1"/>
  <c r="G32" i="2" l="1"/>
  <c r="J32" i="2" s="1"/>
  <c r="A34" i="2"/>
  <c r="A73" i="4"/>
  <c r="G71" i="4"/>
  <c r="J71" i="4" s="1"/>
  <c r="A35" i="2" l="1"/>
  <c r="G33" i="2"/>
  <c r="J33" i="2" s="1"/>
  <c r="A74" i="4"/>
  <c r="G72" i="4"/>
  <c r="J72" i="4" s="1"/>
  <c r="A75" i="4" l="1"/>
  <c r="G73" i="4"/>
  <c r="J73" i="4" s="1"/>
  <c r="A36" i="2"/>
  <c r="G34" i="2"/>
  <c r="J34" i="2" s="1"/>
  <c r="A37" i="2" l="1"/>
  <c r="G35" i="2"/>
  <c r="J35" i="2" s="1"/>
  <c r="A76" i="4"/>
  <c r="G74" i="4"/>
  <c r="J74" i="4" s="1"/>
  <c r="A77" i="4" l="1"/>
  <c r="G75" i="4"/>
  <c r="J75" i="4" s="1"/>
  <c r="A38" i="2"/>
  <c r="G36" i="2"/>
  <c r="J36" i="2" s="1"/>
  <c r="G37" i="2" l="1"/>
  <c r="J37" i="2" s="1"/>
  <c r="A39" i="2"/>
  <c r="A78" i="4"/>
  <c r="G76" i="4"/>
  <c r="J76" i="4" s="1"/>
  <c r="G77" i="4" l="1"/>
  <c r="J77" i="4" s="1"/>
  <c r="A79" i="4"/>
  <c r="A40" i="2"/>
  <c r="G38" i="2"/>
  <c r="J38" i="2" s="1"/>
  <c r="A41" i="2" l="1"/>
  <c r="G39" i="2"/>
  <c r="J39" i="2" s="1"/>
  <c r="G80" i="4"/>
  <c r="J80" i="4" s="1"/>
  <c r="K52" i="4" s="1"/>
  <c r="A80" i="4"/>
  <c r="G79" i="4" s="1"/>
  <c r="J79" i="4" s="1"/>
  <c r="G78" i="4"/>
  <c r="J78" i="4" s="1"/>
  <c r="G40" i="2" l="1"/>
  <c r="J40" i="2" s="1"/>
  <c r="G42" i="2"/>
  <c r="J42" i="2" s="1"/>
  <c r="K13" i="2" s="1"/>
  <c r="A42" i="2"/>
  <c r="G41" i="2" s="1"/>
  <c r="J41" i="2" s="1"/>
</calcChain>
</file>

<file path=xl/sharedStrings.xml><?xml version="1.0" encoding="utf-8"?>
<sst xmlns="http://schemas.openxmlformats.org/spreadsheetml/2006/main" count="673" uniqueCount="162">
  <si>
    <t>STAGE READINGS ON THE YFSR 2007</t>
  </si>
  <si>
    <t xml:space="preserve">    Date</t>
  </si>
  <si>
    <t xml:space="preserve">    time</t>
  </si>
  <si>
    <t>staff reading</t>
  </si>
  <si>
    <t>FEET</t>
  </si>
  <si>
    <t>Dist from</t>
  </si>
  <si>
    <t>water</t>
  </si>
  <si>
    <t xml:space="preserve">Velocity </t>
  </si>
  <si>
    <t>cell width</t>
  </si>
  <si>
    <t>depth</t>
  </si>
  <si>
    <t>velocity</t>
  </si>
  <si>
    <t>Q (cell)</t>
  </si>
  <si>
    <t>Q (total)</t>
  </si>
  <si>
    <t>intial pt</t>
  </si>
  <si>
    <t>.6th depth</t>
  </si>
  <si>
    <t>ft</t>
  </si>
  <si>
    <t>ft/s</t>
  </si>
  <si>
    <t>cfs</t>
  </si>
  <si>
    <t>LWE</t>
  </si>
  <si>
    <t>meters</t>
  </si>
  <si>
    <t>Length:</t>
  </si>
  <si>
    <t>Staff:</t>
  </si>
  <si>
    <t>pm</t>
  </si>
  <si>
    <t>am</t>
  </si>
  <si>
    <t>RWE</t>
  </si>
  <si>
    <t>there was no data in these cells so numbers in red are estimated values for length as equally distributed</t>
  </si>
  <si>
    <t>Staff 1.15</t>
  </si>
  <si>
    <t xml:space="preserve"> </t>
  </si>
  <si>
    <t>meters not ft</t>
  </si>
  <si>
    <t xml:space="preserve">  Length</t>
  </si>
  <si>
    <t xml:space="preserve">  Depth</t>
  </si>
  <si>
    <t xml:space="preserve"> Discharge</t>
  </si>
  <si>
    <t xml:space="preserve">      ft</t>
  </si>
  <si>
    <t xml:space="preserve">     ft</t>
  </si>
  <si>
    <t xml:space="preserve">   m/s</t>
  </si>
  <si>
    <t>LENGTH FT</t>
  </si>
  <si>
    <t>HEIGHT FT</t>
  </si>
  <si>
    <t>DISCHARGE M/S</t>
  </si>
  <si>
    <t>LW</t>
  </si>
  <si>
    <t>RW</t>
  </si>
  <si>
    <t xml:space="preserve">LENGTH </t>
  </si>
  <si>
    <t>DEPTH</t>
  </si>
  <si>
    <t>81 FEET OF LEFT W</t>
  </si>
  <si>
    <t>WE-LW</t>
  </si>
  <si>
    <t xml:space="preserve"> Discharg</t>
  </si>
  <si>
    <t>90.6 ft</t>
  </si>
  <si>
    <t>Joe Young</t>
  </si>
  <si>
    <t>E.G</t>
  </si>
  <si>
    <t>M/S</t>
  </si>
  <si>
    <t>LW-90.6</t>
  </si>
  <si>
    <t>RW-15.0</t>
  </si>
  <si>
    <t>3 ft interrvals</t>
  </si>
  <si>
    <t>at 10 sec intervals</t>
  </si>
  <si>
    <t>m/s</t>
  </si>
  <si>
    <t>LW  42.6</t>
  </si>
  <si>
    <t>RW-17.6</t>
  </si>
  <si>
    <t xml:space="preserve">    =25.0</t>
  </si>
  <si>
    <t>length</t>
  </si>
  <si>
    <t>METERS</t>
  </si>
  <si>
    <t>FT</t>
  </si>
  <si>
    <t>FLOW M/S</t>
  </si>
  <si>
    <t>DEPTH FT</t>
  </si>
  <si>
    <t>Date</t>
  </si>
  <si>
    <t>location</t>
  </si>
  <si>
    <t>time</t>
  </si>
  <si>
    <t>Staff</t>
  </si>
  <si>
    <t>WF</t>
  </si>
  <si>
    <t>WFYF</t>
  </si>
  <si>
    <t>riffle above trap near confluence of wf and yfsr</t>
  </si>
  <si>
    <t>CORRECT</t>
  </si>
  <si>
    <t xml:space="preserve">STAGE </t>
  </si>
  <si>
    <t>LENGTH</t>
  </si>
  <si>
    <t>47 feet rather than 47 meters is correct when compared to subsequent surveys at this site.  Numbers in red are estimated cell lengths distributed equally from 0 to 47 feet.</t>
  </si>
  <si>
    <r>
      <t>?</t>
    </r>
    <r>
      <rPr>
        <sz val="10"/>
        <color indexed="60"/>
        <rFont val="Arial"/>
        <family val="2"/>
      </rPr>
      <t xml:space="preserve"> m</t>
    </r>
  </si>
  <si>
    <t>RT-EG</t>
  </si>
  <si>
    <t>ft/inch</t>
  </si>
  <si>
    <t>LW-14ft</t>
  </si>
  <si>
    <t>RW-35</t>
  </si>
  <si>
    <t>Ntrap</t>
  </si>
  <si>
    <t>staff .56</t>
  </si>
  <si>
    <t>temp 7c</t>
  </si>
  <si>
    <t>staff .60</t>
  </si>
  <si>
    <t>JC</t>
  </si>
  <si>
    <t>8.25 FT</t>
  </si>
  <si>
    <t>degrees C</t>
  </si>
  <si>
    <t>RW  7</t>
  </si>
  <si>
    <t>LW-17</t>
  </si>
  <si>
    <t xml:space="preserve">    =10</t>
  </si>
  <si>
    <t>VELOCITY</t>
  </si>
  <si>
    <t>LENGTH INCHES</t>
  </si>
  <si>
    <t>10 SEC INTERVALS</t>
  </si>
  <si>
    <t xml:space="preserve">  cames creek</t>
  </si>
  <si>
    <t>AT GATE</t>
  </si>
  <si>
    <t>VELOCITY M/S</t>
  </si>
  <si>
    <t xml:space="preserve">     11:00</t>
  </si>
  <si>
    <t xml:space="preserve">   K.B-E.G</t>
  </si>
  <si>
    <t>lower gate area</t>
  </si>
  <si>
    <t>behind rock</t>
  </si>
  <si>
    <t xml:space="preserve">     11:30</t>
  </si>
  <si>
    <t xml:space="preserve">            upper</t>
  </si>
  <si>
    <t>DEER CREEK DISCHARGES</t>
  </si>
  <si>
    <t>BELOW WEIR DISCHARGES</t>
  </si>
  <si>
    <t>FEET'INCHES''</t>
  </si>
  <si>
    <t>HEIGHT</t>
  </si>
  <si>
    <t>DISCHARGES M/S</t>
  </si>
  <si>
    <t>EG,RT</t>
  </si>
  <si>
    <t>LENGTH FR</t>
  </si>
  <si>
    <t>VEL M/S</t>
  </si>
  <si>
    <t>deer cree</t>
  </si>
  <si>
    <t>below weir</t>
  </si>
  <si>
    <t>velocity m/s</t>
  </si>
  <si>
    <t xml:space="preserve">velocity </t>
  </si>
  <si>
    <t>stage:</t>
  </si>
  <si>
    <t xml:space="preserve"> EFSR Below Germane a</t>
  </si>
  <si>
    <t xml:space="preserve"> EFSR old staff guage</t>
  </si>
  <si>
    <t>10:25 - 11:05</t>
  </si>
  <si>
    <t>water edge</t>
  </si>
  <si>
    <t xml:space="preserve">    feet</t>
  </si>
  <si>
    <t xml:space="preserve">   water</t>
  </si>
  <si>
    <t>2007 Yankee Fork at Polecamp Flat Campground dishcharge measurements</t>
  </si>
  <si>
    <t>Marsh-McBriney Flo-Mate model 2000 portable flowmeter</t>
  </si>
  <si>
    <t>Polecamp Flat Campground staff readings</t>
  </si>
  <si>
    <t>Yankee Fork at Polecamp Flat Campground</t>
  </si>
  <si>
    <t>1:50 - 2:15</t>
  </si>
  <si>
    <t>2007 Yankee Fork at bridge below Bonanza discharge measurements</t>
  </si>
  <si>
    <t>Yankee Fork at bridge below Bonanza</t>
  </si>
  <si>
    <t>2007 Yankee Fork at Fivemile Creek discharge measurements</t>
  </si>
  <si>
    <t>Yankee Fork at Fivemile Creek</t>
  </si>
  <si>
    <t>2007 West Fork at riffle above Rotary Screw Trap at mouth</t>
  </si>
  <si>
    <t>West Fork Yankee Fork at mouth Staff Readings</t>
  </si>
  <si>
    <t>West Fork at mouth</t>
  </si>
  <si>
    <t>Jordan Creek at mouth</t>
  </si>
  <si>
    <t>2007 Jordan Creek at mouth</t>
  </si>
  <si>
    <t>East Fork Salmon River below Germania Creek</t>
  </si>
  <si>
    <t>East Fork Salmon River below weir</t>
  </si>
  <si>
    <t>UTM 11T WGS84/NAD83</t>
  </si>
  <si>
    <t>Site</t>
  </si>
  <si>
    <t>Descriptive Location</t>
  </si>
  <si>
    <t>Easting</t>
  </si>
  <si>
    <t>Northing</t>
  </si>
  <si>
    <t>Latitude</t>
  </si>
  <si>
    <t>Longitude</t>
  </si>
  <si>
    <t>2007 Yankee Fork Restoration Project Discharge Cross Section Locations</t>
  </si>
  <si>
    <t>below trailhead above East Basin Creek</t>
  </si>
  <si>
    <t>at gate area below Silver Creek</t>
  </si>
  <si>
    <t>East Fork Salmon River below Germania</t>
  </si>
  <si>
    <t>2007 Camas Creek lower site below Silver Creek at gate area and Camas Creek upper site below the second ford above Silver Creek</t>
  </si>
  <si>
    <t>Camas Creek upper site below the second ford above Silver Creek</t>
  </si>
  <si>
    <t>above corral below the second ford above Silver Creek</t>
  </si>
  <si>
    <t>Camas Creek lower site below Silver Creek at gate area</t>
  </si>
  <si>
    <t>Basin Creek below trailhead above East Basin Creek</t>
  </si>
  <si>
    <t>2007 Basin Creek upper site below trailhead above East Basin Creek discharge measurements</t>
  </si>
  <si>
    <t>at staff gauge below dredge tailings</t>
  </si>
  <si>
    <t>above bridge at mouth</t>
  </si>
  <si>
    <t>riffle above trap near confluence of West Fork and Yankee Fork</t>
  </si>
  <si>
    <t>below Germania Creek , at Deer Creek, adjacent to or across from the Germaina Creek trailhead</t>
  </si>
  <si>
    <t>at beginning of floodplain, ~50m above the Fivemile Creek confluence [approximate 2007 location]</t>
  </si>
  <si>
    <t>at old staff gauge above Big Boulder Creek ~300 yards (274m) below the Idaho Fish and Game adult trap/weir</t>
  </si>
  <si>
    <t>2007 East Fork Salmon River below Germania Creek, at Deer Creek, across from the Germania trailhead and East Fork Salmon River at old staff gauge above Big Boulder Creek ~300 yards (274m) below the Idaho Fish and Game adult trap weir</t>
  </si>
  <si>
    <t>Camas Creek lower below Silver Creek</t>
  </si>
  <si>
    <t>Camas Creek upper above Silver Creek</t>
  </si>
  <si>
    <t>Basin Creek above East Basin Creek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</si>
</sst>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;@"/>
    <numFmt numFmtId="165" formatCode="0.000"/>
    <numFmt numFmtId="166" formatCode="0.0"/>
    <numFmt numFmtId="167" formatCode="m/d/yy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C00000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0" fontId="2" fillId="0" borderId="0" xfId="1" applyFont="1"/>
    <xf numFmtId="164" fontId="1" fillId="0" borderId="0" xfId="1" applyNumberFormat="1"/>
    <xf numFmtId="164" fontId="2" fillId="0" borderId="0" xfId="1" applyNumberFormat="1" applyFont="1"/>
    <xf numFmtId="20" fontId="1" fillId="0" borderId="0" xfId="1" applyNumberFormat="1"/>
    <xf numFmtId="14" fontId="1" fillId="0" borderId="0" xfId="1" applyNumberFormat="1"/>
    <xf numFmtId="2" fontId="1" fillId="0" borderId="0" xfId="1" applyNumberFormat="1"/>
    <xf numFmtId="0" fontId="1" fillId="0" borderId="0" xfId="1" applyFont="1" applyAlignment="1">
      <alignment horizontal="center"/>
    </xf>
    <xf numFmtId="0" fontId="1" fillId="0" borderId="0" xfId="1" applyFont="1"/>
    <xf numFmtId="0" fontId="1" fillId="0" borderId="0" xfId="1" applyAlignment="1">
      <alignment horizontal="center"/>
    </xf>
    <xf numFmtId="0" fontId="3" fillId="0" borderId="0" xfId="1" applyFont="1"/>
    <xf numFmtId="2" fontId="1" fillId="0" borderId="0" xfId="1" applyNumberFormat="1" applyAlignment="1">
      <alignment horizontal="center"/>
    </xf>
    <xf numFmtId="0" fontId="1" fillId="0" borderId="0" xfId="1" applyNumberFormat="1"/>
    <xf numFmtId="0" fontId="1" fillId="0" borderId="0" xfId="1" applyNumberFormat="1" applyAlignment="1">
      <alignment horizontal="right"/>
    </xf>
    <xf numFmtId="0" fontId="3" fillId="2" borderId="0" xfId="1" applyFont="1" applyFill="1"/>
    <xf numFmtId="165" fontId="1" fillId="0" borderId="0" xfId="1" applyNumberFormat="1"/>
    <xf numFmtId="166" fontId="1" fillId="0" borderId="0" xfId="1" applyNumberFormat="1"/>
    <xf numFmtId="18" fontId="1" fillId="0" borderId="0" xfId="1" applyNumberFormat="1"/>
    <xf numFmtId="0" fontId="1" fillId="0" borderId="1" xfId="1" applyBorder="1"/>
    <xf numFmtId="0" fontId="2" fillId="0" borderId="1" xfId="1" applyFont="1" applyBorder="1" applyAlignment="1">
      <alignment horizontal="center"/>
    </xf>
    <xf numFmtId="0" fontId="1" fillId="3" borderId="0" xfId="1" applyFill="1"/>
    <xf numFmtId="0" fontId="5" fillId="0" borderId="0" xfId="1" applyFont="1"/>
    <xf numFmtId="0" fontId="1" fillId="0" borderId="0" xfId="1" applyFill="1"/>
    <xf numFmtId="14" fontId="2" fillId="0" borderId="0" xfId="1" applyNumberFormat="1" applyFont="1"/>
    <xf numFmtId="20" fontId="2" fillId="0" borderId="0" xfId="1" applyNumberFormat="1" applyFont="1"/>
    <xf numFmtId="0" fontId="2" fillId="0" borderId="0" xfId="1" applyFont="1" applyAlignment="1">
      <alignment horizontal="left"/>
    </xf>
    <xf numFmtId="167" fontId="2" fillId="0" borderId="0" xfId="1" applyNumberFormat="1" applyFont="1"/>
    <xf numFmtId="18" fontId="2" fillId="0" borderId="0" xfId="1" applyNumberFormat="1" applyFont="1"/>
    <xf numFmtId="0" fontId="8" fillId="0" borderId="0" xfId="1" applyFont="1"/>
    <xf numFmtId="0" fontId="7" fillId="0" borderId="0" xfId="0" applyFont="1"/>
    <xf numFmtId="0" fontId="7" fillId="0" borderId="2" xfId="0" applyFont="1" applyBorder="1"/>
    <xf numFmtId="0" fontId="0" fillId="0" borderId="2" xfId="0" applyBorder="1"/>
    <xf numFmtId="0" fontId="0" fillId="0" borderId="2" xfId="0" applyFill="1" applyBorder="1"/>
    <xf numFmtId="0" fontId="6" fillId="0" borderId="0" xfId="0" applyFont="1"/>
    <xf numFmtId="0" fontId="9" fillId="0" borderId="2" xfId="0" applyFont="1" applyBorder="1"/>
    <xf numFmtId="0" fontId="9" fillId="0" borderId="0" xfId="0" applyFont="1"/>
    <xf numFmtId="0" fontId="9" fillId="0" borderId="2" xfId="0" applyFont="1" applyFill="1" applyBorder="1"/>
  </cellXfs>
  <cellStyles count="2">
    <cellStyle name="Normal" xfId="0" builtinId="0"/>
    <cellStyle name="Normal 2" xfId="1" xr:uid="{F95100CD-C57D-4F59-B8EE-9437EB7C84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277AE-D21B-418E-8E43-6E16DF24A0B5}">
  <dimension ref="A1:G13"/>
  <sheetViews>
    <sheetView tabSelected="1" workbookViewId="0">
      <selection activeCell="A14" sqref="A14"/>
    </sheetView>
  </sheetViews>
  <sheetFormatPr defaultRowHeight="14.4" x14ac:dyDescent="0.3"/>
  <cols>
    <col min="1" max="1" width="35.77734375" customWidth="1"/>
    <col min="2" max="2" width="90" customWidth="1"/>
    <col min="3" max="3" width="10.109375" customWidth="1"/>
    <col min="4" max="4" width="9.77734375" customWidth="1"/>
    <col min="6" max="6" width="12.33203125" customWidth="1"/>
  </cols>
  <sheetData>
    <row r="1" spans="1:7" x14ac:dyDescent="0.3">
      <c r="A1" s="30" t="s">
        <v>142</v>
      </c>
    </row>
    <row r="2" spans="1:7" x14ac:dyDescent="0.3">
      <c r="A2" s="30"/>
      <c r="B2" s="30"/>
      <c r="C2" s="30" t="s">
        <v>135</v>
      </c>
      <c r="D2" s="30"/>
      <c r="E2" s="30"/>
      <c r="F2" s="30"/>
    </row>
    <row r="3" spans="1:7" x14ac:dyDescent="0.3">
      <c r="A3" s="31" t="s">
        <v>136</v>
      </c>
      <c r="B3" s="31" t="s">
        <v>137</v>
      </c>
      <c r="C3" s="31" t="s">
        <v>138</v>
      </c>
      <c r="D3" s="31" t="s">
        <v>139</v>
      </c>
      <c r="E3" s="31" t="s">
        <v>140</v>
      </c>
      <c r="F3" s="31" t="s">
        <v>141</v>
      </c>
    </row>
    <row r="4" spans="1:7" x14ac:dyDescent="0.3">
      <c r="A4" s="32" t="s">
        <v>122</v>
      </c>
      <c r="B4" s="32" t="s">
        <v>152</v>
      </c>
      <c r="C4" s="32">
        <v>681818</v>
      </c>
      <c r="D4" s="32">
        <v>4908214</v>
      </c>
      <c r="E4" s="32">
        <v>44.304439214106402</v>
      </c>
      <c r="F4" s="32">
        <v>-114.720538067777</v>
      </c>
    </row>
    <row r="5" spans="1:7" x14ac:dyDescent="0.3">
      <c r="A5" s="32" t="s">
        <v>125</v>
      </c>
      <c r="B5" s="32"/>
      <c r="C5" s="33">
        <v>681263</v>
      </c>
      <c r="D5" s="33">
        <v>4915264</v>
      </c>
      <c r="E5" s="33">
        <v>44.367998747151098</v>
      </c>
      <c r="F5" s="33">
        <v>-114.725038681348</v>
      </c>
    </row>
    <row r="6" spans="1:7" x14ac:dyDescent="0.3">
      <c r="A6" s="32" t="s">
        <v>127</v>
      </c>
      <c r="B6" s="35" t="s">
        <v>156</v>
      </c>
      <c r="C6" s="37">
        <v>686712</v>
      </c>
      <c r="D6" s="37">
        <v>4919570</v>
      </c>
      <c r="E6" s="37">
        <v>44.4054</v>
      </c>
      <c r="F6" s="37">
        <v>-114.65519999999999</v>
      </c>
      <c r="G6" s="36"/>
    </row>
    <row r="7" spans="1:7" x14ac:dyDescent="0.3">
      <c r="A7" s="32" t="s">
        <v>131</v>
      </c>
      <c r="B7" s="32" t="s">
        <v>153</v>
      </c>
      <c r="C7" s="32">
        <v>681504</v>
      </c>
      <c r="D7" s="32">
        <v>4916451</v>
      </c>
      <c r="E7" s="32">
        <v>44.378616485317998</v>
      </c>
      <c r="F7" s="32">
        <v>-114.721602174588</v>
      </c>
      <c r="G7" s="34"/>
    </row>
    <row r="8" spans="1:7" x14ac:dyDescent="0.3">
      <c r="A8" s="32" t="s">
        <v>130</v>
      </c>
      <c r="B8" s="32" t="s">
        <v>154</v>
      </c>
      <c r="C8" s="32">
        <v>681201</v>
      </c>
      <c r="D8" s="32">
        <v>4913168</v>
      </c>
      <c r="E8" s="32">
        <v>44.3491589549431</v>
      </c>
      <c r="F8" s="32">
        <v>-114.726545797623</v>
      </c>
      <c r="G8" s="34"/>
    </row>
    <row r="9" spans="1:7" x14ac:dyDescent="0.3">
      <c r="A9" s="32" t="s">
        <v>159</v>
      </c>
      <c r="B9" s="32" t="s">
        <v>144</v>
      </c>
      <c r="C9" s="32">
        <v>696937</v>
      </c>
      <c r="D9" s="32">
        <v>4967754</v>
      </c>
      <c r="E9" s="32">
        <v>44.836010999999999</v>
      </c>
      <c r="F9" s="32">
        <v>-114.50837799999999</v>
      </c>
      <c r="G9" s="34"/>
    </row>
    <row r="10" spans="1:7" x14ac:dyDescent="0.3">
      <c r="A10" s="32" t="s">
        <v>160</v>
      </c>
      <c r="B10" s="35" t="s">
        <v>148</v>
      </c>
      <c r="C10" s="35">
        <v>697881</v>
      </c>
      <c r="D10" s="35">
        <v>4966232</v>
      </c>
      <c r="E10" s="35">
        <v>44.822063999999997</v>
      </c>
      <c r="F10" s="35">
        <v>-114.497041</v>
      </c>
      <c r="G10" s="36"/>
    </row>
    <row r="11" spans="1:7" x14ac:dyDescent="0.3">
      <c r="A11" s="33" t="s">
        <v>134</v>
      </c>
      <c r="B11" s="33" t="s">
        <v>157</v>
      </c>
      <c r="C11" s="33">
        <v>705720</v>
      </c>
      <c r="D11" s="33">
        <v>4888191</v>
      </c>
      <c r="E11" s="33">
        <v>44.118000000000002</v>
      </c>
      <c r="F11" s="33">
        <v>-114.429</v>
      </c>
      <c r="G11" s="34"/>
    </row>
    <row r="12" spans="1:7" x14ac:dyDescent="0.3">
      <c r="A12" s="32" t="s">
        <v>145</v>
      </c>
      <c r="B12" s="32" t="s">
        <v>155</v>
      </c>
      <c r="C12" s="32">
        <v>703323</v>
      </c>
      <c r="D12" s="32">
        <v>4880619</v>
      </c>
      <c r="E12" s="32">
        <v>44.050539999999998</v>
      </c>
      <c r="F12" s="32">
        <v>-114.46185199999999</v>
      </c>
      <c r="G12" s="34"/>
    </row>
    <row r="13" spans="1:7" x14ac:dyDescent="0.3">
      <c r="A13" s="32" t="s">
        <v>161</v>
      </c>
      <c r="B13" s="35" t="s">
        <v>143</v>
      </c>
      <c r="C13" s="35">
        <v>671301</v>
      </c>
      <c r="D13" s="35">
        <v>4904975</v>
      </c>
      <c r="E13" s="35">
        <v>44.277850999999998</v>
      </c>
      <c r="F13" s="35">
        <v>-114.853352</v>
      </c>
      <c r="G13" s="34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D1993-D65D-4D6A-842D-9C0FACC42C0E}">
  <dimension ref="A1:P260"/>
  <sheetViews>
    <sheetView workbookViewId="0">
      <selection activeCell="M235" sqref="M235"/>
    </sheetView>
  </sheetViews>
  <sheetFormatPr defaultRowHeight="13.2" x14ac:dyDescent="0.25"/>
  <cols>
    <col min="1" max="1" width="12" style="1" customWidth="1"/>
    <col min="2" max="4" width="8.88671875" style="1"/>
    <col min="5" max="5" width="10.44140625" style="1" customWidth="1"/>
    <col min="6" max="256" width="8.88671875" style="1"/>
    <col min="257" max="257" width="12" style="1" customWidth="1"/>
    <col min="258" max="260" width="8.88671875" style="1"/>
    <col min="261" max="261" width="10.44140625" style="1" customWidth="1"/>
    <col min="262" max="512" width="8.88671875" style="1"/>
    <col min="513" max="513" width="12" style="1" customWidth="1"/>
    <col min="514" max="516" width="8.88671875" style="1"/>
    <col min="517" max="517" width="10.44140625" style="1" customWidth="1"/>
    <col min="518" max="768" width="8.88671875" style="1"/>
    <col min="769" max="769" width="12" style="1" customWidth="1"/>
    <col min="770" max="772" width="8.88671875" style="1"/>
    <col min="773" max="773" width="10.44140625" style="1" customWidth="1"/>
    <col min="774" max="1024" width="8.88671875" style="1"/>
    <col min="1025" max="1025" width="12" style="1" customWidth="1"/>
    <col min="1026" max="1028" width="8.88671875" style="1"/>
    <col min="1029" max="1029" width="10.44140625" style="1" customWidth="1"/>
    <col min="1030" max="1280" width="8.88671875" style="1"/>
    <col min="1281" max="1281" width="12" style="1" customWidth="1"/>
    <col min="1282" max="1284" width="8.88671875" style="1"/>
    <col min="1285" max="1285" width="10.44140625" style="1" customWidth="1"/>
    <col min="1286" max="1536" width="8.88671875" style="1"/>
    <col min="1537" max="1537" width="12" style="1" customWidth="1"/>
    <col min="1538" max="1540" width="8.88671875" style="1"/>
    <col min="1541" max="1541" width="10.44140625" style="1" customWidth="1"/>
    <col min="1542" max="1792" width="8.88671875" style="1"/>
    <col min="1793" max="1793" width="12" style="1" customWidth="1"/>
    <col min="1794" max="1796" width="8.88671875" style="1"/>
    <col min="1797" max="1797" width="10.44140625" style="1" customWidth="1"/>
    <col min="1798" max="2048" width="8.88671875" style="1"/>
    <col min="2049" max="2049" width="12" style="1" customWidth="1"/>
    <col min="2050" max="2052" width="8.88671875" style="1"/>
    <col min="2053" max="2053" width="10.44140625" style="1" customWidth="1"/>
    <col min="2054" max="2304" width="8.88671875" style="1"/>
    <col min="2305" max="2305" width="12" style="1" customWidth="1"/>
    <col min="2306" max="2308" width="8.88671875" style="1"/>
    <col min="2309" max="2309" width="10.44140625" style="1" customWidth="1"/>
    <col min="2310" max="2560" width="8.88671875" style="1"/>
    <col min="2561" max="2561" width="12" style="1" customWidth="1"/>
    <col min="2562" max="2564" width="8.88671875" style="1"/>
    <col min="2565" max="2565" width="10.44140625" style="1" customWidth="1"/>
    <col min="2566" max="2816" width="8.88671875" style="1"/>
    <col min="2817" max="2817" width="12" style="1" customWidth="1"/>
    <col min="2818" max="2820" width="8.88671875" style="1"/>
    <col min="2821" max="2821" width="10.44140625" style="1" customWidth="1"/>
    <col min="2822" max="3072" width="8.88671875" style="1"/>
    <col min="3073" max="3073" width="12" style="1" customWidth="1"/>
    <col min="3074" max="3076" width="8.88671875" style="1"/>
    <col min="3077" max="3077" width="10.44140625" style="1" customWidth="1"/>
    <col min="3078" max="3328" width="8.88671875" style="1"/>
    <col min="3329" max="3329" width="12" style="1" customWidth="1"/>
    <col min="3330" max="3332" width="8.88671875" style="1"/>
    <col min="3333" max="3333" width="10.44140625" style="1" customWidth="1"/>
    <col min="3334" max="3584" width="8.88671875" style="1"/>
    <col min="3585" max="3585" width="12" style="1" customWidth="1"/>
    <col min="3586" max="3588" width="8.88671875" style="1"/>
    <col min="3589" max="3589" width="10.44140625" style="1" customWidth="1"/>
    <col min="3590" max="3840" width="8.88671875" style="1"/>
    <col min="3841" max="3841" width="12" style="1" customWidth="1"/>
    <col min="3842" max="3844" width="8.88671875" style="1"/>
    <col min="3845" max="3845" width="10.44140625" style="1" customWidth="1"/>
    <col min="3846" max="4096" width="8.88671875" style="1"/>
    <col min="4097" max="4097" width="12" style="1" customWidth="1"/>
    <col min="4098" max="4100" width="8.88671875" style="1"/>
    <col min="4101" max="4101" width="10.44140625" style="1" customWidth="1"/>
    <col min="4102" max="4352" width="8.88671875" style="1"/>
    <col min="4353" max="4353" width="12" style="1" customWidth="1"/>
    <col min="4354" max="4356" width="8.88671875" style="1"/>
    <col min="4357" max="4357" width="10.44140625" style="1" customWidth="1"/>
    <col min="4358" max="4608" width="8.88671875" style="1"/>
    <col min="4609" max="4609" width="12" style="1" customWidth="1"/>
    <col min="4610" max="4612" width="8.88671875" style="1"/>
    <col min="4613" max="4613" width="10.44140625" style="1" customWidth="1"/>
    <col min="4614" max="4864" width="8.88671875" style="1"/>
    <col min="4865" max="4865" width="12" style="1" customWidth="1"/>
    <col min="4866" max="4868" width="8.88671875" style="1"/>
    <col min="4869" max="4869" width="10.44140625" style="1" customWidth="1"/>
    <col min="4870" max="5120" width="8.88671875" style="1"/>
    <col min="5121" max="5121" width="12" style="1" customWidth="1"/>
    <col min="5122" max="5124" width="8.88671875" style="1"/>
    <col min="5125" max="5125" width="10.44140625" style="1" customWidth="1"/>
    <col min="5126" max="5376" width="8.88671875" style="1"/>
    <col min="5377" max="5377" width="12" style="1" customWidth="1"/>
    <col min="5378" max="5380" width="8.88671875" style="1"/>
    <col min="5381" max="5381" width="10.44140625" style="1" customWidth="1"/>
    <col min="5382" max="5632" width="8.88671875" style="1"/>
    <col min="5633" max="5633" width="12" style="1" customWidth="1"/>
    <col min="5634" max="5636" width="8.88671875" style="1"/>
    <col min="5637" max="5637" width="10.44140625" style="1" customWidth="1"/>
    <col min="5638" max="5888" width="8.88671875" style="1"/>
    <col min="5889" max="5889" width="12" style="1" customWidth="1"/>
    <col min="5890" max="5892" width="8.88671875" style="1"/>
    <col min="5893" max="5893" width="10.44140625" style="1" customWidth="1"/>
    <col min="5894" max="6144" width="8.88671875" style="1"/>
    <col min="6145" max="6145" width="12" style="1" customWidth="1"/>
    <col min="6146" max="6148" width="8.88671875" style="1"/>
    <col min="6149" max="6149" width="10.44140625" style="1" customWidth="1"/>
    <col min="6150" max="6400" width="8.88671875" style="1"/>
    <col min="6401" max="6401" width="12" style="1" customWidth="1"/>
    <col min="6402" max="6404" width="8.88671875" style="1"/>
    <col min="6405" max="6405" width="10.44140625" style="1" customWidth="1"/>
    <col min="6406" max="6656" width="8.88671875" style="1"/>
    <col min="6657" max="6657" width="12" style="1" customWidth="1"/>
    <col min="6658" max="6660" width="8.88671875" style="1"/>
    <col min="6661" max="6661" width="10.44140625" style="1" customWidth="1"/>
    <col min="6662" max="6912" width="8.88671875" style="1"/>
    <col min="6913" max="6913" width="12" style="1" customWidth="1"/>
    <col min="6914" max="6916" width="8.88671875" style="1"/>
    <col min="6917" max="6917" width="10.44140625" style="1" customWidth="1"/>
    <col min="6918" max="7168" width="8.88671875" style="1"/>
    <col min="7169" max="7169" width="12" style="1" customWidth="1"/>
    <col min="7170" max="7172" width="8.88671875" style="1"/>
    <col min="7173" max="7173" width="10.44140625" style="1" customWidth="1"/>
    <col min="7174" max="7424" width="8.88671875" style="1"/>
    <col min="7425" max="7425" width="12" style="1" customWidth="1"/>
    <col min="7426" max="7428" width="8.88671875" style="1"/>
    <col min="7429" max="7429" width="10.44140625" style="1" customWidth="1"/>
    <col min="7430" max="7680" width="8.88671875" style="1"/>
    <col min="7681" max="7681" width="12" style="1" customWidth="1"/>
    <col min="7682" max="7684" width="8.88671875" style="1"/>
    <col min="7685" max="7685" width="10.44140625" style="1" customWidth="1"/>
    <col min="7686" max="7936" width="8.88671875" style="1"/>
    <col min="7937" max="7937" width="12" style="1" customWidth="1"/>
    <col min="7938" max="7940" width="8.88671875" style="1"/>
    <col min="7941" max="7941" width="10.44140625" style="1" customWidth="1"/>
    <col min="7942" max="8192" width="8.88671875" style="1"/>
    <col min="8193" max="8193" width="12" style="1" customWidth="1"/>
    <col min="8194" max="8196" width="8.88671875" style="1"/>
    <col min="8197" max="8197" width="10.44140625" style="1" customWidth="1"/>
    <col min="8198" max="8448" width="8.88671875" style="1"/>
    <col min="8449" max="8449" width="12" style="1" customWidth="1"/>
    <col min="8450" max="8452" width="8.88671875" style="1"/>
    <col min="8453" max="8453" width="10.44140625" style="1" customWidth="1"/>
    <col min="8454" max="8704" width="8.88671875" style="1"/>
    <col min="8705" max="8705" width="12" style="1" customWidth="1"/>
    <col min="8706" max="8708" width="8.88671875" style="1"/>
    <col min="8709" max="8709" width="10.44140625" style="1" customWidth="1"/>
    <col min="8710" max="8960" width="8.88671875" style="1"/>
    <col min="8961" max="8961" width="12" style="1" customWidth="1"/>
    <col min="8962" max="8964" width="8.88671875" style="1"/>
    <col min="8965" max="8965" width="10.44140625" style="1" customWidth="1"/>
    <col min="8966" max="9216" width="8.88671875" style="1"/>
    <col min="9217" max="9217" width="12" style="1" customWidth="1"/>
    <col min="9218" max="9220" width="8.88671875" style="1"/>
    <col min="9221" max="9221" width="10.44140625" style="1" customWidth="1"/>
    <col min="9222" max="9472" width="8.88671875" style="1"/>
    <col min="9473" max="9473" width="12" style="1" customWidth="1"/>
    <col min="9474" max="9476" width="8.88671875" style="1"/>
    <col min="9477" max="9477" width="10.44140625" style="1" customWidth="1"/>
    <col min="9478" max="9728" width="8.88671875" style="1"/>
    <col min="9729" max="9729" width="12" style="1" customWidth="1"/>
    <col min="9730" max="9732" width="8.88671875" style="1"/>
    <col min="9733" max="9733" width="10.44140625" style="1" customWidth="1"/>
    <col min="9734" max="9984" width="8.88671875" style="1"/>
    <col min="9985" max="9985" width="12" style="1" customWidth="1"/>
    <col min="9986" max="9988" width="8.88671875" style="1"/>
    <col min="9989" max="9989" width="10.44140625" style="1" customWidth="1"/>
    <col min="9990" max="10240" width="8.88671875" style="1"/>
    <col min="10241" max="10241" width="12" style="1" customWidth="1"/>
    <col min="10242" max="10244" width="8.88671875" style="1"/>
    <col min="10245" max="10245" width="10.44140625" style="1" customWidth="1"/>
    <col min="10246" max="10496" width="8.88671875" style="1"/>
    <col min="10497" max="10497" width="12" style="1" customWidth="1"/>
    <col min="10498" max="10500" width="8.88671875" style="1"/>
    <col min="10501" max="10501" width="10.44140625" style="1" customWidth="1"/>
    <col min="10502" max="10752" width="8.88671875" style="1"/>
    <col min="10753" max="10753" width="12" style="1" customWidth="1"/>
    <col min="10754" max="10756" width="8.88671875" style="1"/>
    <col min="10757" max="10757" width="10.44140625" style="1" customWidth="1"/>
    <col min="10758" max="11008" width="8.88671875" style="1"/>
    <col min="11009" max="11009" width="12" style="1" customWidth="1"/>
    <col min="11010" max="11012" width="8.88671875" style="1"/>
    <col min="11013" max="11013" width="10.44140625" style="1" customWidth="1"/>
    <col min="11014" max="11264" width="8.88671875" style="1"/>
    <col min="11265" max="11265" width="12" style="1" customWidth="1"/>
    <col min="11266" max="11268" width="8.88671875" style="1"/>
    <col min="11269" max="11269" width="10.44140625" style="1" customWidth="1"/>
    <col min="11270" max="11520" width="8.88671875" style="1"/>
    <col min="11521" max="11521" width="12" style="1" customWidth="1"/>
    <col min="11522" max="11524" width="8.88671875" style="1"/>
    <col min="11525" max="11525" width="10.44140625" style="1" customWidth="1"/>
    <col min="11526" max="11776" width="8.88671875" style="1"/>
    <col min="11777" max="11777" width="12" style="1" customWidth="1"/>
    <col min="11778" max="11780" width="8.88671875" style="1"/>
    <col min="11781" max="11781" width="10.44140625" style="1" customWidth="1"/>
    <col min="11782" max="12032" width="8.88671875" style="1"/>
    <col min="12033" max="12033" width="12" style="1" customWidth="1"/>
    <col min="12034" max="12036" width="8.88671875" style="1"/>
    <col min="12037" max="12037" width="10.44140625" style="1" customWidth="1"/>
    <col min="12038" max="12288" width="8.88671875" style="1"/>
    <col min="12289" max="12289" width="12" style="1" customWidth="1"/>
    <col min="12290" max="12292" width="8.88671875" style="1"/>
    <col min="12293" max="12293" width="10.44140625" style="1" customWidth="1"/>
    <col min="12294" max="12544" width="8.88671875" style="1"/>
    <col min="12545" max="12545" width="12" style="1" customWidth="1"/>
    <col min="12546" max="12548" width="8.88671875" style="1"/>
    <col min="12549" max="12549" width="10.44140625" style="1" customWidth="1"/>
    <col min="12550" max="12800" width="8.88671875" style="1"/>
    <col min="12801" max="12801" width="12" style="1" customWidth="1"/>
    <col min="12802" max="12804" width="8.88671875" style="1"/>
    <col min="12805" max="12805" width="10.44140625" style="1" customWidth="1"/>
    <col min="12806" max="13056" width="8.88671875" style="1"/>
    <col min="13057" max="13057" width="12" style="1" customWidth="1"/>
    <col min="13058" max="13060" width="8.88671875" style="1"/>
    <col min="13061" max="13061" width="10.44140625" style="1" customWidth="1"/>
    <col min="13062" max="13312" width="8.88671875" style="1"/>
    <col min="13313" max="13313" width="12" style="1" customWidth="1"/>
    <col min="13314" max="13316" width="8.88671875" style="1"/>
    <col min="13317" max="13317" width="10.44140625" style="1" customWidth="1"/>
    <col min="13318" max="13568" width="8.88671875" style="1"/>
    <col min="13569" max="13569" width="12" style="1" customWidth="1"/>
    <col min="13570" max="13572" width="8.88671875" style="1"/>
    <col min="13573" max="13573" width="10.44140625" style="1" customWidth="1"/>
    <col min="13574" max="13824" width="8.88671875" style="1"/>
    <col min="13825" max="13825" width="12" style="1" customWidth="1"/>
    <col min="13826" max="13828" width="8.88671875" style="1"/>
    <col min="13829" max="13829" width="10.44140625" style="1" customWidth="1"/>
    <col min="13830" max="14080" width="8.88671875" style="1"/>
    <col min="14081" max="14081" width="12" style="1" customWidth="1"/>
    <col min="14082" max="14084" width="8.88671875" style="1"/>
    <col min="14085" max="14085" width="10.44140625" style="1" customWidth="1"/>
    <col min="14086" max="14336" width="8.88671875" style="1"/>
    <col min="14337" max="14337" width="12" style="1" customWidth="1"/>
    <col min="14338" max="14340" width="8.88671875" style="1"/>
    <col min="14341" max="14341" width="10.44140625" style="1" customWidth="1"/>
    <col min="14342" max="14592" width="8.88671875" style="1"/>
    <col min="14593" max="14593" width="12" style="1" customWidth="1"/>
    <col min="14594" max="14596" width="8.88671875" style="1"/>
    <col min="14597" max="14597" width="10.44140625" style="1" customWidth="1"/>
    <col min="14598" max="14848" width="8.88671875" style="1"/>
    <col min="14849" max="14849" width="12" style="1" customWidth="1"/>
    <col min="14850" max="14852" width="8.88671875" style="1"/>
    <col min="14853" max="14853" width="10.44140625" style="1" customWidth="1"/>
    <col min="14854" max="15104" width="8.88671875" style="1"/>
    <col min="15105" max="15105" width="12" style="1" customWidth="1"/>
    <col min="15106" max="15108" width="8.88671875" style="1"/>
    <col min="15109" max="15109" width="10.44140625" style="1" customWidth="1"/>
    <col min="15110" max="15360" width="8.88671875" style="1"/>
    <col min="15361" max="15361" width="12" style="1" customWidth="1"/>
    <col min="15362" max="15364" width="8.88671875" style="1"/>
    <col min="15365" max="15365" width="10.44140625" style="1" customWidth="1"/>
    <col min="15366" max="15616" width="8.88671875" style="1"/>
    <col min="15617" max="15617" width="12" style="1" customWidth="1"/>
    <col min="15618" max="15620" width="8.88671875" style="1"/>
    <col min="15621" max="15621" width="10.44140625" style="1" customWidth="1"/>
    <col min="15622" max="15872" width="8.88671875" style="1"/>
    <col min="15873" max="15873" width="12" style="1" customWidth="1"/>
    <col min="15874" max="15876" width="8.88671875" style="1"/>
    <col min="15877" max="15877" width="10.44140625" style="1" customWidth="1"/>
    <col min="15878" max="16128" width="8.88671875" style="1"/>
    <col min="16129" max="16129" width="12" style="1" customWidth="1"/>
    <col min="16130" max="16132" width="8.88671875" style="1"/>
    <col min="16133" max="16133" width="10.44140625" style="1" customWidth="1"/>
    <col min="16134" max="16384" width="8.88671875" style="1"/>
  </cols>
  <sheetData>
    <row r="1" spans="1:16" x14ac:dyDescent="0.25">
      <c r="A1" s="2" t="s">
        <v>119</v>
      </c>
      <c r="N1" s="2" t="s">
        <v>121</v>
      </c>
    </row>
    <row r="2" spans="1:16" x14ac:dyDescent="0.25">
      <c r="A2" s="1" t="s">
        <v>120</v>
      </c>
      <c r="N2" s="3" t="s">
        <v>0</v>
      </c>
    </row>
    <row r="3" spans="1:16" x14ac:dyDescent="0.25">
      <c r="N3" s="3"/>
    </row>
    <row r="4" spans="1:16" x14ac:dyDescent="0.25">
      <c r="N4" s="3"/>
    </row>
    <row r="5" spans="1:16" x14ac:dyDescent="0.25">
      <c r="N5" s="4" t="s">
        <v>1</v>
      </c>
      <c r="O5" s="2" t="s">
        <v>2</v>
      </c>
      <c r="P5" s="2" t="s">
        <v>3</v>
      </c>
    </row>
    <row r="6" spans="1:16" x14ac:dyDescent="0.25">
      <c r="B6" s="2"/>
      <c r="N6" s="3">
        <v>39212</v>
      </c>
      <c r="O6" s="5">
        <v>0.52083333333333337</v>
      </c>
      <c r="P6" s="1">
        <v>2.09</v>
      </c>
    </row>
    <row r="7" spans="1:16" x14ac:dyDescent="0.25">
      <c r="A7" s="2"/>
      <c r="B7" s="2"/>
      <c r="N7" s="3">
        <v>39213</v>
      </c>
      <c r="P7" s="1">
        <v>2.29</v>
      </c>
    </row>
    <row r="8" spans="1:16" x14ac:dyDescent="0.25">
      <c r="A8" s="24">
        <v>39185</v>
      </c>
      <c r="B8" s="25">
        <v>0.625</v>
      </c>
      <c r="C8" s="2" t="s">
        <v>122</v>
      </c>
      <c r="N8" s="3"/>
    </row>
    <row r="9" spans="1:16" x14ac:dyDescent="0.25">
      <c r="A9" s="1" t="s">
        <v>4</v>
      </c>
      <c r="N9" s="3">
        <v>39221</v>
      </c>
      <c r="O9" s="5">
        <v>0.38194444444444442</v>
      </c>
      <c r="P9" s="7">
        <v>2.54</v>
      </c>
    </row>
    <row r="10" spans="1:16" x14ac:dyDescent="0.25">
      <c r="A10" s="1" t="s">
        <v>5</v>
      </c>
      <c r="B10" s="1" t="s">
        <v>6</v>
      </c>
      <c r="C10" s="1" t="s">
        <v>7</v>
      </c>
      <c r="G10" s="8" t="s">
        <v>8</v>
      </c>
      <c r="H10" s="8" t="s">
        <v>9</v>
      </c>
      <c r="I10" s="8" t="s">
        <v>10</v>
      </c>
      <c r="J10" s="8" t="s">
        <v>11</v>
      </c>
      <c r="K10" s="8" t="s">
        <v>12</v>
      </c>
      <c r="N10" s="3">
        <v>39222</v>
      </c>
      <c r="O10" s="5">
        <v>0.54166666666666663</v>
      </c>
      <c r="P10" s="7">
        <v>1.79</v>
      </c>
    </row>
    <row r="11" spans="1:16" x14ac:dyDescent="0.25">
      <c r="A11" s="1" t="s">
        <v>13</v>
      </c>
      <c r="B11" s="1" t="s">
        <v>9</v>
      </c>
      <c r="C11" s="1" t="s">
        <v>14</v>
      </c>
      <c r="G11" s="8" t="s">
        <v>15</v>
      </c>
      <c r="H11" s="8" t="s">
        <v>15</v>
      </c>
      <c r="I11" s="8" t="s">
        <v>16</v>
      </c>
      <c r="J11" s="8" t="s">
        <v>17</v>
      </c>
      <c r="K11" s="8" t="s">
        <v>17</v>
      </c>
      <c r="N11" s="3">
        <v>39223</v>
      </c>
      <c r="O11" s="5">
        <v>0.39583333333333331</v>
      </c>
      <c r="P11" s="7">
        <v>1.72</v>
      </c>
    </row>
    <row r="12" spans="1:16" x14ac:dyDescent="0.25">
      <c r="A12" s="1">
        <v>0</v>
      </c>
      <c r="B12" s="1">
        <v>0.1</v>
      </c>
      <c r="C12" s="1">
        <v>0.15</v>
      </c>
      <c r="D12" s="9" t="s">
        <v>18</v>
      </c>
      <c r="G12" s="10"/>
      <c r="H12" s="10"/>
      <c r="I12" s="10"/>
      <c r="N12" s="3">
        <v>39232</v>
      </c>
      <c r="O12" s="5">
        <v>0.8125</v>
      </c>
      <c r="P12" s="7">
        <v>1.61</v>
      </c>
    </row>
    <row r="13" spans="1:16" x14ac:dyDescent="0.25">
      <c r="A13" s="11">
        <f>A12+2.725</f>
        <v>2.7250000000000001</v>
      </c>
      <c r="B13" s="1">
        <v>0.5</v>
      </c>
      <c r="C13" s="1">
        <v>0.38</v>
      </c>
      <c r="G13" s="10">
        <f>(A14-A12)/2</f>
        <v>2.7250000000000001</v>
      </c>
      <c r="H13" s="12">
        <f>B13</f>
        <v>0.5</v>
      </c>
      <c r="I13" s="10">
        <f>C13*3.28084</f>
        <v>1.2467192</v>
      </c>
      <c r="J13" s="1">
        <f>G13*H13*I13</f>
        <v>1.6986549100000001</v>
      </c>
      <c r="K13" s="1">
        <f>SUM(J13:J43)</f>
        <v>164.60958531999998</v>
      </c>
      <c r="N13" s="3">
        <v>39233</v>
      </c>
      <c r="O13" s="5">
        <v>0.19791666666666666</v>
      </c>
      <c r="P13" s="7">
        <v>1.63</v>
      </c>
    </row>
    <row r="14" spans="1:16" x14ac:dyDescent="0.25">
      <c r="A14" s="11">
        <f t="shared" ref="A14:A42" si="0">A13+2.725</f>
        <v>5.45</v>
      </c>
      <c r="B14" s="1">
        <v>0.7</v>
      </c>
      <c r="C14" s="1">
        <v>0.47</v>
      </c>
      <c r="G14" s="10">
        <f t="shared" ref="G14:G42" si="1">(A15-A13)/2</f>
        <v>2.7250000000000005</v>
      </c>
      <c r="H14" s="12">
        <f t="shared" ref="H14:H42" si="2">B14</f>
        <v>0.7</v>
      </c>
      <c r="I14" s="10">
        <f t="shared" ref="I14:I42" si="3">C14*3.28084</f>
        <v>1.5419947999999999</v>
      </c>
      <c r="J14" s="1">
        <f t="shared" ref="J14:J42" si="4">G14*H14*I14</f>
        <v>2.9413550810000002</v>
      </c>
      <c r="N14" s="3">
        <v>39234</v>
      </c>
      <c r="O14" s="5">
        <v>0.35416666666666669</v>
      </c>
      <c r="P14" s="7">
        <v>1.67</v>
      </c>
    </row>
    <row r="15" spans="1:16" x14ac:dyDescent="0.25">
      <c r="A15" s="11">
        <f t="shared" si="0"/>
        <v>8.1750000000000007</v>
      </c>
      <c r="B15" s="1">
        <v>1.1000000000000001</v>
      </c>
      <c r="C15" s="1">
        <v>0.5</v>
      </c>
      <c r="G15" s="10">
        <f t="shared" si="1"/>
        <v>2.7250000000000001</v>
      </c>
      <c r="H15" s="12">
        <f t="shared" si="2"/>
        <v>1.1000000000000001</v>
      </c>
      <c r="I15" s="10">
        <f t="shared" si="3"/>
        <v>1.64042</v>
      </c>
      <c r="J15" s="1">
        <f t="shared" si="4"/>
        <v>4.917158950000001</v>
      </c>
      <c r="N15" s="3"/>
      <c r="O15" s="13"/>
      <c r="P15" s="7"/>
    </row>
    <row r="16" spans="1:16" x14ac:dyDescent="0.25">
      <c r="A16" s="11">
        <f t="shared" si="0"/>
        <v>10.9</v>
      </c>
      <c r="B16" s="1">
        <v>1.8</v>
      </c>
      <c r="C16" s="1">
        <v>0.6</v>
      </c>
      <c r="G16" s="10">
        <f t="shared" si="1"/>
        <v>2.7249999999999996</v>
      </c>
      <c r="H16" s="12">
        <f t="shared" si="2"/>
        <v>1.8</v>
      </c>
      <c r="I16" s="10">
        <f t="shared" si="3"/>
        <v>1.9685039999999998</v>
      </c>
      <c r="J16" s="1">
        <f t="shared" si="4"/>
        <v>9.6555121199999974</v>
      </c>
      <c r="N16" s="3">
        <v>39247</v>
      </c>
      <c r="O16" s="5">
        <v>0.25</v>
      </c>
      <c r="P16" s="7">
        <v>1.28</v>
      </c>
    </row>
    <row r="17" spans="1:16" x14ac:dyDescent="0.25">
      <c r="A17" s="11">
        <f t="shared" si="0"/>
        <v>13.625</v>
      </c>
      <c r="B17" s="1">
        <v>1.75</v>
      </c>
      <c r="C17" s="1">
        <v>0.52</v>
      </c>
      <c r="G17" s="10">
        <f t="shared" si="1"/>
        <v>2.7250000000000005</v>
      </c>
      <c r="H17" s="12">
        <f t="shared" si="2"/>
        <v>1.75</v>
      </c>
      <c r="I17" s="10">
        <f t="shared" si="3"/>
        <v>1.7060368000000001</v>
      </c>
      <c r="J17" s="1">
        <f t="shared" si="4"/>
        <v>8.1356629900000019</v>
      </c>
      <c r="N17" s="3">
        <v>39248</v>
      </c>
      <c r="O17" s="5">
        <v>0.26319444444444445</v>
      </c>
      <c r="P17" s="7">
        <v>1.26</v>
      </c>
    </row>
    <row r="18" spans="1:16" x14ac:dyDescent="0.25">
      <c r="A18" s="11">
        <f t="shared" si="0"/>
        <v>16.350000000000001</v>
      </c>
      <c r="B18" s="1">
        <v>1.1499999999999999</v>
      </c>
      <c r="C18" s="1">
        <v>0.81</v>
      </c>
      <c r="G18" s="10">
        <f t="shared" si="1"/>
        <v>2.7250000000000014</v>
      </c>
      <c r="H18" s="12">
        <f t="shared" si="2"/>
        <v>1.1499999999999999</v>
      </c>
      <c r="I18" s="10">
        <f t="shared" si="3"/>
        <v>2.6574804000000003</v>
      </c>
      <c r="J18" s="1">
        <f t="shared" si="4"/>
        <v>8.3278792035000038</v>
      </c>
      <c r="N18" s="3">
        <v>39249</v>
      </c>
      <c r="O18" s="5">
        <v>4.3055555555555562E-2</v>
      </c>
      <c r="P18" s="7">
        <v>1.17</v>
      </c>
    </row>
    <row r="19" spans="1:16" x14ac:dyDescent="0.25">
      <c r="A19" s="11">
        <f t="shared" si="0"/>
        <v>19.075000000000003</v>
      </c>
      <c r="B19" s="1">
        <v>1.8</v>
      </c>
      <c r="C19" s="1">
        <v>0.6</v>
      </c>
      <c r="G19" s="10">
        <f t="shared" si="1"/>
        <v>2.7250000000000014</v>
      </c>
      <c r="H19" s="12">
        <f t="shared" si="2"/>
        <v>1.8</v>
      </c>
      <c r="I19" s="10">
        <f t="shared" si="3"/>
        <v>1.9685039999999998</v>
      </c>
      <c r="J19" s="1">
        <f t="shared" si="4"/>
        <v>9.6555121200000045</v>
      </c>
      <c r="N19" s="3">
        <v>39257</v>
      </c>
      <c r="O19" s="13"/>
      <c r="P19" s="7">
        <v>0.99</v>
      </c>
    </row>
    <row r="20" spans="1:16" x14ac:dyDescent="0.25">
      <c r="A20" s="11">
        <f t="shared" si="0"/>
        <v>21.800000000000004</v>
      </c>
      <c r="B20" s="1">
        <v>1.7</v>
      </c>
      <c r="C20" s="1">
        <v>0.46</v>
      </c>
      <c r="G20" s="10">
        <f t="shared" si="1"/>
        <v>2.7250000000000014</v>
      </c>
      <c r="H20" s="12">
        <f t="shared" si="2"/>
        <v>1.7</v>
      </c>
      <c r="I20" s="10">
        <f t="shared" si="3"/>
        <v>1.5091864000000002</v>
      </c>
      <c r="J20" s="1">
        <f t="shared" si="4"/>
        <v>6.9913059980000041</v>
      </c>
      <c r="N20" s="3">
        <v>39258</v>
      </c>
      <c r="O20" s="13"/>
      <c r="P20" s="7">
        <v>0.99</v>
      </c>
    </row>
    <row r="21" spans="1:16" x14ac:dyDescent="0.25">
      <c r="A21" s="11">
        <f t="shared" si="0"/>
        <v>24.525000000000006</v>
      </c>
      <c r="B21" s="1">
        <v>1</v>
      </c>
      <c r="C21" s="1">
        <v>0.6</v>
      </c>
      <c r="G21" s="10">
        <f t="shared" si="1"/>
        <v>2.7250000000000014</v>
      </c>
      <c r="H21" s="12">
        <f t="shared" si="2"/>
        <v>1</v>
      </c>
      <c r="I21" s="10">
        <f t="shared" si="3"/>
        <v>1.9685039999999998</v>
      </c>
      <c r="J21" s="1">
        <f t="shared" si="4"/>
        <v>5.3641734000000021</v>
      </c>
      <c r="N21" s="3">
        <v>39259</v>
      </c>
      <c r="O21" s="13"/>
      <c r="P21" s="7">
        <v>0.99</v>
      </c>
    </row>
    <row r="22" spans="1:16" x14ac:dyDescent="0.25">
      <c r="A22" s="11">
        <f t="shared" si="0"/>
        <v>27.250000000000007</v>
      </c>
      <c r="B22" s="1">
        <v>1.1000000000000001</v>
      </c>
      <c r="C22" s="1">
        <v>0.52</v>
      </c>
      <c r="G22" s="10">
        <f t="shared" si="1"/>
        <v>2.7250000000000014</v>
      </c>
      <c r="H22" s="12">
        <f t="shared" si="2"/>
        <v>1.1000000000000001</v>
      </c>
      <c r="I22" s="10">
        <f t="shared" si="3"/>
        <v>1.7060368000000001</v>
      </c>
      <c r="J22" s="1">
        <f t="shared" si="4"/>
        <v>5.1138453080000037</v>
      </c>
      <c r="N22" s="3"/>
      <c r="O22" s="13"/>
      <c r="P22" s="7"/>
    </row>
    <row r="23" spans="1:16" x14ac:dyDescent="0.25">
      <c r="A23" s="11">
        <f t="shared" si="0"/>
        <v>29.975000000000009</v>
      </c>
      <c r="B23" s="1">
        <v>1.25</v>
      </c>
      <c r="C23" s="1">
        <v>0.37</v>
      </c>
      <c r="F23" s="1" t="s">
        <v>19</v>
      </c>
      <c r="G23" s="10">
        <f t="shared" si="1"/>
        <v>2.7250000000000014</v>
      </c>
      <c r="H23" s="12">
        <f t="shared" si="2"/>
        <v>1.25</v>
      </c>
      <c r="I23" s="10">
        <f t="shared" si="3"/>
        <v>1.2139108000000001</v>
      </c>
      <c r="J23" s="1">
        <f t="shared" si="4"/>
        <v>4.1348836625000027</v>
      </c>
      <c r="N23" s="3">
        <v>39262</v>
      </c>
      <c r="O23" s="5">
        <v>0.33333333333333331</v>
      </c>
      <c r="P23" s="7">
        <v>0.84</v>
      </c>
    </row>
    <row r="24" spans="1:16" x14ac:dyDescent="0.25">
      <c r="A24" s="11">
        <f t="shared" si="0"/>
        <v>32.70000000000001</v>
      </c>
      <c r="B24" s="1">
        <v>1.2</v>
      </c>
      <c r="C24" s="1">
        <v>0.55000000000000004</v>
      </c>
      <c r="E24" s="1" t="s">
        <v>20</v>
      </c>
      <c r="F24" s="1">
        <v>25.8</v>
      </c>
      <c r="G24" s="10">
        <f t="shared" si="1"/>
        <v>2.7250000000000014</v>
      </c>
      <c r="H24" s="12">
        <f t="shared" si="2"/>
        <v>1.2</v>
      </c>
      <c r="I24" s="10">
        <f t="shared" si="3"/>
        <v>1.8044620000000002</v>
      </c>
      <c r="J24" s="1">
        <f t="shared" si="4"/>
        <v>5.9005907400000037</v>
      </c>
      <c r="N24" s="3">
        <v>39263</v>
      </c>
      <c r="O24" s="5">
        <v>0.10416666666666667</v>
      </c>
      <c r="P24" s="7">
        <v>0.84</v>
      </c>
    </row>
    <row r="25" spans="1:16" x14ac:dyDescent="0.25">
      <c r="A25" s="11">
        <f t="shared" si="0"/>
        <v>35.425000000000011</v>
      </c>
      <c r="B25" s="1">
        <v>1.1000000000000001</v>
      </c>
      <c r="C25" s="1">
        <v>0.34</v>
      </c>
      <c r="E25" s="1" t="s">
        <v>21</v>
      </c>
      <c r="F25" s="1">
        <v>0.36</v>
      </c>
      <c r="G25" s="10">
        <f t="shared" si="1"/>
        <v>2.7250000000000014</v>
      </c>
      <c r="H25" s="12">
        <f t="shared" si="2"/>
        <v>1.1000000000000001</v>
      </c>
      <c r="I25" s="10">
        <f t="shared" si="3"/>
        <v>1.1154856</v>
      </c>
      <c r="J25" s="1">
        <f t="shared" si="4"/>
        <v>3.3436680860000019</v>
      </c>
      <c r="N25" s="3">
        <v>39264</v>
      </c>
      <c r="O25" s="13"/>
      <c r="P25" s="7">
        <v>0.84</v>
      </c>
    </row>
    <row r="26" spans="1:16" x14ac:dyDescent="0.25">
      <c r="A26" s="11">
        <f t="shared" si="0"/>
        <v>38.150000000000013</v>
      </c>
      <c r="B26" s="1">
        <v>1.2</v>
      </c>
      <c r="C26" s="1">
        <v>0.38</v>
      </c>
      <c r="G26" s="10">
        <f t="shared" si="1"/>
        <v>2.7250000000000014</v>
      </c>
      <c r="H26" s="12">
        <f t="shared" si="2"/>
        <v>1.2</v>
      </c>
      <c r="I26" s="10">
        <f t="shared" si="3"/>
        <v>1.2467192</v>
      </c>
      <c r="J26" s="1">
        <f t="shared" si="4"/>
        <v>4.0767717840000026</v>
      </c>
      <c r="N26" s="3">
        <v>39270</v>
      </c>
      <c r="O26" s="5">
        <v>0.22777777777777777</v>
      </c>
      <c r="P26" s="7">
        <v>0.73</v>
      </c>
    </row>
    <row r="27" spans="1:16" x14ac:dyDescent="0.25">
      <c r="A27" s="11">
        <f t="shared" si="0"/>
        <v>40.875000000000014</v>
      </c>
      <c r="B27" s="1">
        <v>1.2</v>
      </c>
      <c r="C27" s="1">
        <v>0.47</v>
      </c>
      <c r="G27" s="10">
        <f t="shared" si="1"/>
        <v>2.7250000000000014</v>
      </c>
      <c r="H27" s="12">
        <f t="shared" si="2"/>
        <v>1.2</v>
      </c>
      <c r="I27" s="10">
        <f t="shared" si="3"/>
        <v>1.5419947999999999</v>
      </c>
      <c r="J27" s="1">
        <f t="shared" si="4"/>
        <v>5.042322996000002</v>
      </c>
      <c r="N27" s="3">
        <v>39274</v>
      </c>
      <c r="O27" s="5">
        <v>9.0277777777777776E-2</v>
      </c>
      <c r="P27" s="7">
        <v>0.7</v>
      </c>
    </row>
    <row r="28" spans="1:16" x14ac:dyDescent="0.25">
      <c r="A28" s="11">
        <f t="shared" si="0"/>
        <v>43.600000000000016</v>
      </c>
      <c r="B28" s="1">
        <v>1.2</v>
      </c>
      <c r="C28" s="1">
        <v>0.45</v>
      </c>
      <c r="G28" s="10">
        <f t="shared" si="1"/>
        <v>2.7250000000000014</v>
      </c>
      <c r="H28" s="12">
        <f t="shared" si="2"/>
        <v>1.2</v>
      </c>
      <c r="I28" s="10">
        <f t="shared" si="3"/>
        <v>1.476378</v>
      </c>
      <c r="J28" s="1">
        <f t="shared" si="4"/>
        <v>4.8277560600000022</v>
      </c>
      <c r="N28" s="3">
        <v>39279</v>
      </c>
      <c r="P28" s="1">
        <v>0.69</v>
      </c>
    </row>
    <row r="29" spans="1:16" x14ac:dyDescent="0.25">
      <c r="A29" s="11">
        <f t="shared" si="0"/>
        <v>46.325000000000017</v>
      </c>
      <c r="B29" s="1">
        <v>1.1000000000000001</v>
      </c>
      <c r="C29" s="1">
        <v>0.59</v>
      </c>
      <c r="G29" s="10">
        <f t="shared" si="1"/>
        <v>2.7250000000000014</v>
      </c>
      <c r="H29" s="12">
        <f t="shared" si="2"/>
        <v>1.1000000000000001</v>
      </c>
      <c r="I29" s="10">
        <f t="shared" si="3"/>
        <v>1.9356955999999998</v>
      </c>
      <c r="J29" s="1">
        <f t="shared" si="4"/>
        <v>5.8022475610000033</v>
      </c>
      <c r="N29" s="3">
        <v>39288</v>
      </c>
      <c r="O29" s="13"/>
      <c r="P29" s="7">
        <v>0.65</v>
      </c>
    </row>
    <row r="30" spans="1:16" x14ac:dyDescent="0.25">
      <c r="A30" s="11">
        <f t="shared" si="0"/>
        <v>49.050000000000018</v>
      </c>
      <c r="B30" s="1">
        <v>1.2</v>
      </c>
      <c r="C30" s="1">
        <v>0.54</v>
      </c>
      <c r="G30" s="10">
        <f t="shared" si="1"/>
        <v>2.7250000000000014</v>
      </c>
      <c r="H30" s="12">
        <f t="shared" si="2"/>
        <v>1.2</v>
      </c>
      <c r="I30" s="10">
        <f t="shared" si="3"/>
        <v>1.7716536000000001</v>
      </c>
      <c r="J30" s="1">
        <f t="shared" si="4"/>
        <v>5.7933072720000034</v>
      </c>
      <c r="N30" s="3">
        <v>39291</v>
      </c>
      <c r="O30" s="5">
        <v>0.22013888888888888</v>
      </c>
      <c r="P30" s="7">
        <v>0.62</v>
      </c>
    </row>
    <row r="31" spans="1:16" x14ac:dyDescent="0.25">
      <c r="A31" s="11">
        <f t="shared" si="0"/>
        <v>51.77500000000002</v>
      </c>
      <c r="B31" s="1">
        <v>1.35</v>
      </c>
      <c r="C31" s="1">
        <v>0.62</v>
      </c>
      <c r="G31" s="10">
        <f t="shared" si="1"/>
        <v>2.7250000000000014</v>
      </c>
      <c r="H31" s="12">
        <f t="shared" si="2"/>
        <v>1.35</v>
      </c>
      <c r="I31" s="10">
        <f t="shared" si="3"/>
        <v>2.0341208000000002</v>
      </c>
      <c r="J31" s="1">
        <f t="shared" si="4"/>
        <v>7.4830218930000054</v>
      </c>
      <c r="N31" s="3">
        <v>39295</v>
      </c>
      <c r="O31" s="13"/>
      <c r="P31" s="7">
        <v>0.61</v>
      </c>
    </row>
    <row r="32" spans="1:16" x14ac:dyDescent="0.25">
      <c r="A32" s="11">
        <f t="shared" si="0"/>
        <v>54.500000000000021</v>
      </c>
      <c r="B32" s="1">
        <v>1.55</v>
      </c>
      <c r="C32" s="1">
        <v>0.67</v>
      </c>
      <c r="G32" s="10">
        <f t="shared" si="1"/>
        <v>2.7250000000000014</v>
      </c>
      <c r="H32" s="12">
        <f t="shared" si="2"/>
        <v>1.55</v>
      </c>
      <c r="I32" s="10">
        <f t="shared" si="3"/>
        <v>2.1981628</v>
      </c>
      <c r="J32" s="1">
        <f t="shared" si="4"/>
        <v>9.284490126500005</v>
      </c>
      <c r="N32" s="3">
        <v>39296</v>
      </c>
      <c r="O32" s="13"/>
      <c r="P32" s="7">
        <v>0.56999999999999995</v>
      </c>
    </row>
    <row r="33" spans="1:16" x14ac:dyDescent="0.25">
      <c r="A33" s="11">
        <f t="shared" si="0"/>
        <v>57.225000000000023</v>
      </c>
      <c r="B33" s="1">
        <v>1.5</v>
      </c>
      <c r="C33" s="1">
        <v>0.56000000000000005</v>
      </c>
      <c r="G33" s="10">
        <f t="shared" si="1"/>
        <v>2.7250000000000014</v>
      </c>
      <c r="H33" s="12">
        <f t="shared" si="2"/>
        <v>1.5</v>
      </c>
      <c r="I33" s="10">
        <f t="shared" si="3"/>
        <v>1.8372704000000002</v>
      </c>
      <c r="J33" s="1">
        <f t="shared" si="4"/>
        <v>7.5098427600000051</v>
      </c>
      <c r="N33" s="3">
        <v>39301</v>
      </c>
      <c r="O33" s="5">
        <v>0.79166666666666663</v>
      </c>
      <c r="P33" s="7">
        <v>0.52</v>
      </c>
    </row>
    <row r="34" spans="1:16" x14ac:dyDescent="0.25">
      <c r="A34" s="11">
        <f t="shared" si="0"/>
        <v>59.950000000000024</v>
      </c>
      <c r="B34" s="1">
        <v>1.4</v>
      </c>
      <c r="C34" s="1">
        <v>0.33</v>
      </c>
      <c r="G34" s="10">
        <f t="shared" si="1"/>
        <v>2.7250000000000014</v>
      </c>
      <c r="H34" s="12">
        <f t="shared" si="2"/>
        <v>1.4</v>
      </c>
      <c r="I34" s="10">
        <f t="shared" si="3"/>
        <v>1.0826772</v>
      </c>
      <c r="J34" s="1">
        <f t="shared" si="4"/>
        <v>4.1304135180000019</v>
      </c>
      <c r="N34" s="3">
        <v>39302</v>
      </c>
      <c r="O34" s="5">
        <v>0.33333333333333331</v>
      </c>
      <c r="P34" s="7">
        <v>0.52</v>
      </c>
    </row>
    <row r="35" spans="1:16" x14ac:dyDescent="0.25">
      <c r="A35" s="11">
        <f t="shared" si="0"/>
        <v>62.675000000000026</v>
      </c>
      <c r="B35" s="1">
        <v>1.55</v>
      </c>
      <c r="C35" s="1">
        <v>0.65</v>
      </c>
      <c r="G35" s="10">
        <f t="shared" si="1"/>
        <v>2.7249999999999979</v>
      </c>
      <c r="H35" s="12">
        <f t="shared" si="2"/>
        <v>1.55</v>
      </c>
      <c r="I35" s="10">
        <f t="shared" si="3"/>
        <v>2.1325460000000001</v>
      </c>
      <c r="J35" s="1">
        <f t="shared" si="4"/>
        <v>9.0073411674999946</v>
      </c>
      <c r="N35" s="3">
        <v>39303</v>
      </c>
      <c r="O35" s="5">
        <v>0.8125</v>
      </c>
      <c r="P35" s="7">
        <v>0.51</v>
      </c>
    </row>
    <row r="36" spans="1:16" x14ac:dyDescent="0.25">
      <c r="A36" s="11">
        <f t="shared" si="0"/>
        <v>65.40000000000002</v>
      </c>
      <c r="B36" s="1">
        <v>1.3</v>
      </c>
      <c r="C36" s="1">
        <v>0.76</v>
      </c>
      <c r="G36" s="10">
        <f t="shared" si="1"/>
        <v>2.7249999999999943</v>
      </c>
      <c r="H36" s="12">
        <f t="shared" si="2"/>
        <v>1.3</v>
      </c>
      <c r="I36" s="10">
        <f t="shared" si="3"/>
        <v>2.4934384000000001</v>
      </c>
      <c r="J36" s="1">
        <f t="shared" si="4"/>
        <v>8.8330055319999818</v>
      </c>
      <c r="N36" s="3">
        <v>39310</v>
      </c>
      <c r="O36" s="5">
        <v>0.5</v>
      </c>
      <c r="P36" s="7">
        <v>0.47</v>
      </c>
    </row>
    <row r="37" spans="1:16" x14ac:dyDescent="0.25">
      <c r="A37" s="11">
        <f t="shared" si="0"/>
        <v>68.125000000000014</v>
      </c>
      <c r="B37" s="1">
        <v>1.2</v>
      </c>
      <c r="C37" s="1">
        <v>0.66</v>
      </c>
      <c r="G37" s="10">
        <f t="shared" si="1"/>
        <v>2.7249999999999943</v>
      </c>
      <c r="H37" s="12">
        <f t="shared" si="2"/>
        <v>1.2</v>
      </c>
      <c r="I37" s="10">
        <f t="shared" si="3"/>
        <v>2.1653544</v>
      </c>
      <c r="J37" s="1">
        <f t="shared" si="4"/>
        <v>7.0807088879999851</v>
      </c>
      <c r="N37" s="3">
        <v>39314</v>
      </c>
      <c r="O37" s="5">
        <v>0.33333333333333331</v>
      </c>
      <c r="P37" s="7">
        <v>0.47</v>
      </c>
    </row>
    <row r="38" spans="1:16" x14ac:dyDescent="0.25">
      <c r="A38" s="11">
        <f t="shared" si="0"/>
        <v>70.850000000000009</v>
      </c>
      <c r="B38" s="1">
        <v>0.8</v>
      </c>
      <c r="C38" s="1">
        <v>0.64</v>
      </c>
      <c r="G38" s="10">
        <f t="shared" si="1"/>
        <v>2.7249999999999943</v>
      </c>
      <c r="H38" s="12">
        <f t="shared" si="2"/>
        <v>0.8</v>
      </c>
      <c r="I38" s="10">
        <f t="shared" si="3"/>
        <v>2.0997376000000001</v>
      </c>
      <c r="J38" s="1">
        <f t="shared" si="4"/>
        <v>4.5774279679999914</v>
      </c>
      <c r="N38" s="3">
        <v>39317</v>
      </c>
      <c r="O38" s="13"/>
      <c r="P38" s="7">
        <v>0.49</v>
      </c>
    </row>
    <row r="39" spans="1:16" x14ac:dyDescent="0.25">
      <c r="A39" s="11">
        <f t="shared" si="0"/>
        <v>73.575000000000003</v>
      </c>
      <c r="B39" s="1">
        <v>0.7</v>
      </c>
      <c r="C39" s="1">
        <v>0.28000000000000003</v>
      </c>
      <c r="G39" s="10">
        <f t="shared" si="1"/>
        <v>2.7249999999999943</v>
      </c>
      <c r="H39" s="12">
        <f t="shared" si="2"/>
        <v>0.7</v>
      </c>
      <c r="I39" s="10">
        <f t="shared" si="3"/>
        <v>0.9186352000000001</v>
      </c>
      <c r="J39" s="1">
        <f t="shared" si="4"/>
        <v>1.7522966439999965</v>
      </c>
      <c r="N39" s="3">
        <v>39323</v>
      </c>
      <c r="O39" s="14" t="s">
        <v>22</v>
      </c>
      <c r="P39" s="7">
        <v>0.41</v>
      </c>
    </row>
    <row r="40" spans="1:16" x14ac:dyDescent="0.25">
      <c r="A40" s="11">
        <f t="shared" si="0"/>
        <v>76.3</v>
      </c>
      <c r="B40" s="1">
        <v>0.6</v>
      </c>
      <c r="C40" s="1">
        <v>0.27</v>
      </c>
      <c r="G40" s="10">
        <f t="shared" si="1"/>
        <v>2.7249999999999943</v>
      </c>
      <c r="H40" s="12">
        <f t="shared" si="2"/>
        <v>0.6</v>
      </c>
      <c r="I40" s="10">
        <f t="shared" si="3"/>
        <v>0.88582680000000003</v>
      </c>
      <c r="J40" s="1">
        <f t="shared" si="4"/>
        <v>1.4483268179999969</v>
      </c>
      <c r="N40" s="3">
        <v>39324</v>
      </c>
      <c r="O40" s="14" t="s">
        <v>22</v>
      </c>
      <c r="P40" s="7">
        <v>0.42</v>
      </c>
    </row>
    <row r="41" spans="1:16" x14ac:dyDescent="0.25">
      <c r="A41" s="11">
        <f t="shared" si="0"/>
        <v>79.024999999999991</v>
      </c>
      <c r="B41" s="1">
        <v>0.5</v>
      </c>
      <c r="C41" s="1">
        <v>0.21</v>
      </c>
      <c r="G41" s="10">
        <f t="shared" si="1"/>
        <v>2.7249999999999943</v>
      </c>
      <c r="H41" s="12">
        <f t="shared" si="2"/>
        <v>0.5</v>
      </c>
      <c r="I41" s="10">
        <f t="shared" si="3"/>
        <v>0.68897639999999993</v>
      </c>
      <c r="J41" s="1">
        <f t="shared" si="4"/>
        <v>0.93873034499999797</v>
      </c>
      <c r="N41" s="3">
        <v>39325</v>
      </c>
      <c r="O41" s="14" t="s">
        <v>23</v>
      </c>
      <c r="P41" s="7">
        <v>0.43</v>
      </c>
    </row>
    <row r="42" spans="1:16" x14ac:dyDescent="0.25">
      <c r="A42" s="11">
        <f t="shared" si="0"/>
        <v>81.749999999999986</v>
      </c>
      <c r="B42" s="1">
        <v>0.4</v>
      </c>
      <c r="C42" s="1">
        <v>0.23</v>
      </c>
      <c r="G42" s="10">
        <f t="shared" si="1"/>
        <v>2.7875000000000014</v>
      </c>
      <c r="H42" s="12">
        <f t="shared" si="2"/>
        <v>0.4</v>
      </c>
      <c r="I42" s="10">
        <f t="shared" si="3"/>
        <v>0.75459320000000008</v>
      </c>
      <c r="J42" s="1">
        <f t="shared" si="4"/>
        <v>0.84137141800000059</v>
      </c>
      <c r="N42" s="3">
        <v>39326</v>
      </c>
      <c r="O42" s="14"/>
      <c r="P42" s="7">
        <v>0.43</v>
      </c>
    </row>
    <row r="43" spans="1:16" x14ac:dyDescent="0.25">
      <c r="A43" s="1">
        <v>84.6</v>
      </c>
      <c r="B43" s="1">
        <v>0.1</v>
      </c>
      <c r="C43" s="1">
        <v>0</v>
      </c>
      <c r="D43" s="9" t="s">
        <v>24</v>
      </c>
      <c r="N43" s="3">
        <v>39331</v>
      </c>
      <c r="O43" s="14" t="s">
        <v>23</v>
      </c>
      <c r="P43" s="7">
        <v>0.43</v>
      </c>
    </row>
    <row r="44" spans="1:16" x14ac:dyDescent="0.25">
      <c r="A44" s="11" t="s">
        <v>25</v>
      </c>
      <c r="N44" s="3">
        <v>39332</v>
      </c>
      <c r="O44" s="5">
        <v>0.55347222222222225</v>
      </c>
      <c r="P44" s="7">
        <v>0.42</v>
      </c>
    </row>
    <row r="45" spans="1:16" x14ac:dyDescent="0.25">
      <c r="N45" s="3">
        <v>39336</v>
      </c>
      <c r="O45" s="5">
        <v>0.6875</v>
      </c>
      <c r="P45" s="7">
        <v>0.41</v>
      </c>
    </row>
    <row r="46" spans="1:16" x14ac:dyDescent="0.25">
      <c r="N46" s="3">
        <v>39337</v>
      </c>
      <c r="O46" s="5">
        <v>0.41666666666666669</v>
      </c>
      <c r="P46" s="7">
        <v>0.4</v>
      </c>
    </row>
    <row r="47" spans="1:16" x14ac:dyDescent="0.25">
      <c r="N47" s="3">
        <v>39342</v>
      </c>
      <c r="O47" s="5">
        <v>0.79166666666666663</v>
      </c>
      <c r="P47" s="7">
        <v>0.39</v>
      </c>
    </row>
    <row r="48" spans="1:16" x14ac:dyDescent="0.25">
      <c r="A48" s="24">
        <v>39197</v>
      </c>
      <c r="B48" s="26" t="s">
        <v>123</v>
      </c>
      <c r="C48" s="2" t="s">
        <v>122</v>
      </c>
      <c r="D48" s="26"/>
      <c r="N48" s="3">
        <v>39343</v>
      </c>
      <c r="O48" s="5">
        <v>0.55208333333333337</v>
      </c>
      <c r="P48" s="7">
        <v>0.41</v>
      </c>
    </row>
    <row r="49" spans="1:16" x14ac:dyDescent="0.25">
      <c r="A49" s="1" t="s">
        <v>26</v>
      </c>
      <c r="B49" s="1" t="s">
        <v>27</v>
      </c>
      <c r="N49" s="3">
        <v>39344</v>
      </c>
      <c r="O49" s="5">
        <v>0.4694444444444445</v>
      </c>
      <c r="P49" s="7">
        <v>0.41</v>
      </c>
    </row>
    <row r="50" spans="1:16" x14ac:dyDescent="0.25">
      <c r="B50" s="11" t="s">
        <v>28</v>
      </c>
      <c r="N50" s="3">
        <v>39345</v>
      </c>
      <c r="O50" s="5">
        <v>0.36458333333333331</v>
      </c>
      <c r="P50" s="7">
        <v>0.47</v>
      </c>
    </row>
    <row r="51" spans="1:16" x14ac:dyDescent="0.25">
      <c r="B51" s="1" t="s">
        <v>29</v>
      </c>
      <c r="C51" s="1" t="s">
        <v>30</v>
      </c>
      <c r="D51" s="1" t="s">
        <v>31</v>
      </c>
      <c r="H51" s="8" t="s">
        <v>8</v>
      </c>
      <c r="I51" s="8" t="s">
        <v>9</v>
      </c>
      <c r="J51" s="8" t="s">
        <v>10</v>
      </c>
      <c r="K51" s="8" t="s">
        <v>11</v>
      </c>
      <c r="L51" s="8" t="s">
        <v>12</v>
      </c>
      <c r="N51" s="3">
        <v>39345</v>
      </c>
      <c r="O51" s="5">
        <v>0.79166666666666663</v>
      </c>
      <c r="P51" s="7">
        <v>0.42</v>
      </c>
    </row>
    <row r="52" spans="1:16" x14ac:dyDescent="0.25">
      <c r="B52" s="15" t="s">
        <v>32</v>
      </c>
      <c r="C52" s="1" t="s">
        <v>33</v>
      </c>
      <c r="D52" s="1" t="s">
        <v>34</v>
      </c>
      <c r="H52" s="8" t="s">
        <v>15</v>
      </c>
      <c r="I52" s="8" t="s">
        <v>15</v>
      </c>
      <c r="J52" s="8" t="s">
        <v>16</v>
      </c>
      <c r="K52" s="8" t="s">
        <v>17</v>
      </c>
      <c r="L52" s="8" t="s">
        <v>17</v>
      </c>
      <c r="N52" s="3">
        <v>39346</v>
      </c>
      <c r="O52" s="5">
        <v>0.5625</v>
      </c>
      <c r="P52" s="7">
        <v>0.42</v>
      </c>
    </row>
    <row r="53" spans="1:16" x14ac:dyDescent="0.25">
      <c r="B53" s="1">
        <v>26.5</v>
      </c>
      <c r="C53" s="7">
        <v>0.02</v>
      </c>
      <c r="D53" s="7">
        <v>0</v>
      </c>
      <c r="H53" s="10"/>
      <c r="I53" s="10"/>
      <c r="J53" s="10"/>
      <c r="N53" s="3">
        <v>39358</v>
      </c>
      <c r="O53" s="5">
        <v>0.29166666666666669</v>
      </c>
      <c r="P53" s="7">
        <v>0.45</v>
      </c>
    </row>
    <row r="54" spans="1:16" x14ac:dyDescent="0.25">
      <c r="B54" s="1">
        <v>25.9</v>
      </c>
      <c r="C54" s="7">
        <v>0.5</v>
      </c>
      <c r="D54" s="7">
        <v>0.75</v>
      </c>
      <c r="H54" s="10">
        <f>((B55-B53)*3.28084/2)*-1</f>
        <v>2.1325460000000009</v>
      </c>
      <c r="I54" s="12">
        <f>C54</f>
        <v>0.5</v>
      </c>
      <c r="J54" s="10">
        <f>D54*3.28084</f>
        <v>2.4606300000000001</v>
      </c>
      <c r="K54" s="1">
        <f>H54*I54*J54</f>
        <v>2.6237033319900012</v>
      </c>
      <c r="L54" s="1">
        <f>SUM(K54:K85)</f>
        <v>264.60599753563309</v>
      </c>
      <c r="N54" s="3">
        <v>39359</v>
      </c>
      <c r="O54" s="5">
        <v>0.45555555555555555</v>
      </c>
      <c r="P54" s="7">
        <v>0.44</v>
      </c>
    </row>
    <row r="55" spans="1:16" x14ac:dyDescent="0.25">
      <c r="B55" s="1">
        <v>25.2</v>
      </c>
      <c r="C55" s="7">
        <v>0.75</v>
      </c>
      <c r="D55" s="7">
        <v>0.02</v>
      </c>
      <c r="H55" s="10">
        <f t="shared" ref="H55:H85" si="5">((B56-B54)*3.28084/2)*-1</f>
        <v>2.2965879999999976</v>
      </c>
      <c r="I55" s="12">
        <f t="shared" ref="I55:I85" si="6">C55</f>
        <v>0.75</v>
      </c>
      <c r="J55" s="10">
        <f t="shared" ref="J55:J85" si="7">D55*3.28084</f>
        <v>6.5616800000000003E-2</v>
      </c>
      <c r="K55" s="1">
        <f t="shared" ref="K55:K85" si="8">H55*I55*J55</f>
        <v>0.11302106660879987</v>
      </c>
      <c r="N55" s="3">
        <v>39360</v>
      </c>
      <c r="O55" s="5">
        <v>0.49305555555555558</v>
      </c>
      <c r="P55" s="7">
        <v>0.43</v>
      </c>
    </row>
    <row r="56" spans="1:16" x14ac:dyDescent="0.25">
      <c r="B56" s="1">
        <v>24.5</v>
      </c>
      <c r="C56" s="7">
        <v>0.8</v>
      </c>
      <c r="D56" s="7">
        <v>0.19</v>
      </c>
      <c r="H56" s="10">
        <f t="shared" si="5"/>
        <v>2.1325460000000009</v>
      </c>
      <c r="I56" s="12">
        <f t="shared" si="6"/>
        <v>0.8</v>
      </c>
      <c r="J56" s="10">
        <f t="shared" si="7"/>
        <v>0.62335960000000001</v>
      </c>
      <c r="K56" s="1">
        <f t="shared" si="8"/>
        <v>1.0634744172332806</v>
      </c>
      <c r="N56" s="3">
        <v>39363</v>
      </c>
      <c r="O56" s="5">
        <v>0.875</v>
      </c>
      <c r="P56" s="7">
        <v>0.41</v>
      </c>
    </row>
    <row r="57" spans="1:16" x14ac:dyDescent="0.25">
      <c r="B57" s="1">
        <v>23.9</v>
      </c>
      <c r="C57" s="7">
        <v>1.3</v>
      </c>
      <c r="D57" s="7">
        <v>0.88</v>
      </c>
      <c r="H57" s="10">
        <f t="shared" si="5"/>
        <v>2.2965879999999976</v>
      </c>
      <c r="I57" s="12">
        <f t="shared" si="6"/>
        <v>1.3</v>
      </c>
      <c r="J57" s="10">
        <f t="shared" si="7"/>
        <v>2.8871392</v>
      </c>
      <c r="K57" s="1">
        <f t="shared" si="8"/>
        <v>8.6197400133644724</v>
      </c>
      <c r="N57" s="3">
        <v>39364</v>
      </c>
      <c r="O57" s="5">
        <v>0.8041666666666667</v>
      </c>
      <c r="P57" s="7">
        <v>0.41</v>
      </c>
    </row>
    <row r="58" spans="1:16" x14ac:dyDescent="0.25">
      <c r="B58" s="1">
        <v>23.1</v>
      </c>
      <c r="C58" s="7">
        <v>1.5</v>
      </c>
      <c r="D58" s="7">
        <v>1.07</v>
      </c>
      <c r="H58" s="10">
        <f t="shared" si="5"/>
        <v>2.2965879999999976</v>
      </c>
      <c r="I58" s="12">
        <f t="shared" si="6"/>
        <v>1.5</v>
      </c>
      <c r="J58" s="10">
        <f t="shared" si="7"/>
        <v>3.5104988000000001</v>
      </c>
      <c r="K58" s="1">
        <f t="shared" si="8"/>
        <v>12.093254127141588</v>
      </c>
      <c r="N58" s="3">
        <v>39365</v>
      </c>
      <c r="O58" s="5">
        <v>0.38541666666666669</v>
      </c>
      <c r="P58" s="7">
        <v>0.41</v>
      </c>
    </row>
    <row r="59" spans="1:16" x14ac:dyDescent="0.25">
      <c r="B59" s="1">
        <v>22.5</v>
      </c>
      <c r="C59" s="7">
        <v>1.3</v>
      </c>
      <c r="D59" s="7">
        <v>1.03</v>
      </c>
      <c r="H59" s="10">
        <f t="shared" si="5"/>
        <v>2.4606300000000001</v>
      </c>
      <c r="I59" s="12">
        <f t="shared" si="6"/>
        <v>1.3</v>
      </c>
      <c r="J59" s="10">
        <f t="shared" si="7"/>
        <v>3.3792651999999999</v>
      </c>
      <c r="K59" s="1">
        <f t="shared" si="8"/>
        <v>10.8096577277988</v>
      </c>
      <c r="N59" s="3">
        <v>39365</v>
      </c>
      <c r="O59" s="5">
        <v>0.51041666666666663</v>
      </c>
      <c r="P59" s="7">
        <v>0.41</v>
      </c>
    </row>
    <row r="60" spans="1:16" x14ac:dyDescent="0.25">
      <c r="B60" s="1">
        <v>21.6</v>
      </c>
      <c r="C60" s="7">
        <v>1.1000000000000001</v>
      </c>
      <c r="D60" s="7">
        <v>1.1599999999999999</v>
      </c>
      <c r="H60" s="10">
        <f t="shared" si="5"/>
        <v>2.4606300000000001</v>
      </c>
      <c r="I60" s="12">
        <f t="shared" si="6"/>
        <v>1.1000000000000001</v>
      </c>
      <c r="J60" s="10">
        <f t="shared" si="7"/>
        <v>3.8057743999999998</v>
      </c>
      <c r="K60" s="1">
        <f t="shared" si="8"/>
        <v>10.301062928059201</v>
      </c>
      <c r="N60" s="3">
        <v>39366</v>
      </c>
      <c r="O60" s="5">
        <v>0.2986111111111111</v>
      </c>
      <c r="P60" s="7">
        <v>0.42</v>
      </c>
    </row>
    <row r="61" spans="1:16" x14ac:dyDescent="0.25">
      <c r="B61" s="1">
        <v>21</v>
      </c>
      <c r="C61" s="7">
        <v>1.35</v>
      </c>
      <c r="D61" s="7">
        <v>0.71</v>
      </c>
      <c r="H61" s="10">
        <f t="shared" si="5"/>
        <v>2.2965880000000034</v>
      </c>
      <c r="I61" s="12">
        <f t="shared" si="6"/>
        <v>1.35</v>
      </c>
      <c r="J61" s="10">
        <f t="shared" si="7"/>
        <v>2.3293963999999998</v>
      </c>
      <c r="K61" s="1">
        <f t="shared" si="8"/>
        <v>7.2220461563023308</v>
      </c>
      <c r="N61" s="3">
        <v>39366</v>
      </c>
      <c r="O61" s="5">
        <v>0.86111111111111116</v>
      </c>
      <c r="P61" s="16">
        <v>0.40500000000000003</v>
      </c>
    </row>
    <row r="62" spans="1:16" x14ac:dyDescent="0.25">
      <c r="B62" s="1">
        <v>20.2</v>
      </c>
      <c r="C62" s="7">
        <v>1.35</v>
      </c>
      <c r="D62" s="7">
        <v>0.84</v>
      </c>
      <c r="H62" s="10">
        <f t="shared" si="5"/>
        <v>2.7887139999999988</v>
      </c>
      <c r="I62" s="12">
        <f t="shared" si="6"/>
        <v>1.35</v>
      </c>
      <c r="J62" s="10">
        <f t="shared" si="7"/>
        <v>2.7559055999999997</v>
      </c>
      <c r="K62" s="1">
        <f t="shared" si="8"/>
        <v>10.375333914687836</v>
      </c>
      <c r="N62" s="3">
        <v>39367</v>
      </c>
      <c r="O62" s="5">
        <v>0.34027777777777773</v>
      </c>
      <c r="P62" s="7">
        <v>0.41</v>
      </c>
    </row>
    <row r="63" spans="1:16" x14ac:dyDescent="0.25">
      <c r="B63" s="1">
        <v>19.3</v>
      </c>
      <c r="C63" s="7">
        <v>1.25</v>
      </c>
      <c r="D63" s="7">
        <v>0.52</v>
      </c>
      <c r="H63" s="10">
        <f t="shared" si="5"/>
        <v>2.9527560000000013</v>
      </c>
      <c r="I63" s="12">
        <f t="shared" si="6"/>
        <v>1.25</v>
      </c>
      <c r="J63" s="10">
        <f t="shared" si="7"/>
        <v>1.7060368000000001</v>
      </c>
      <c r="K63" s="1">
        <f t="shared" si="8"/>
        <v>6.296887996776003</v>
      </c>
      <c r="N63" s="3">
        <v>39373</v>
      </c>
      <c r="O63" s="5">
        <v>0.27083333333333331</v>
      </c>
      <c r="P63" s="16">
        <v>0.42499999999999999</v>
      </c>
    </row>
    <row r="64" spans="1:16" x14ac:dyDescent="0.25">
      <c r="B64" s="1">
        <v>18.399999999999999</v>
      </c>
      <c r="C64" s="7">
        <v>1.1000000000000001</v>
      </c>
      <c r="D64" s="7">
        <v>0.53</v>
      </c>
      <c r="H64" s="10">
        <f t="shared" si="5"/>
        <v>2.7887139999999988</v>
      </c>
      <c r="I64" s="12">
        <f t="shared" si="6"/>
        <v>1.1000000000000001</v>
      </c>
      <c r="J64" s="10">
        <f t="shared" si="7"/>
        <v>1.7388452000000001</v>
      </c>
      <c r="K64" s="1">
        <f t="shared" si="8"/>
        <v>5.3340561483800784</v>
      </c>
      <c r="N64" s="3">
        <v>39374</v>
      </c>
      <c r="O64" s="5">
        <v>0.8520833333333333</v>
      </c>
      <c r="P64" s="7">
        <v>1.23</v>
      </c>
    </row>
    <row r="65" spans="2:16" x14ac:dyDescent="0.25">
      <c r="B65" s="1">
        <v>17.600000000000001</v>
      </c>
      <c r="C65" s="7">
        <v>1.1000000000000001</v>
      </c>
      <c r="D65" s="7">
        <v>0.73</v>
      </c>
      <c r="H65" s="10">
        <f t="shared" si="5"/>
        <v>2.4606300000000001</v>
      </c>
      <c r="I65" s="12">
        <f t="shared" si="6"/>
        <v>1.1000000000000001</v>
      </c>
      <c r="J65" s="10">
        <f t="shared" si="7"/>
        <v>2.3950131999999997</v>
      </c>
      <c r="K65" s="1">
        <f t="shared" si="8"/>
        <v>6.4825654633476004</v>
      </c>
      <c r="N65" s="3">
        <v>39375</v>
      </c>
      <c r="O65" s="5">
        <v>0.4513888888888889</v>
      </c>
      <c r="P65" s="7">
        <v>0.84</v>
      </c>
    </row>
    <row r="66" spans="2:16" x14ac:dyDescent="0.25">
      <c r="B66" s="1">
        <v>16.899999999999999</v>
      </c>
      <c r="C66" s="7">
        <v>1.1000000000000001</v>
      </c>
      <c r="D66" s="7">
        <v>0.68</v>
      </c>
      <c r="H66" s="10">
        <f t="shared" si="5"/>
        <v>2.6246720000000021</v>
      </c>
      <c r="I66" s="12">
        <f t="shared" si="6"/>
        <v>1.1000000000000001</v>
      </c>
      <c r="J66" s="10">
        <f t="shared" si="7"/>
        <v>2.2309711999999999</v>
      </c>
      <c r="K66" s="1">
        <f t="shared" si="8"/>
        <v>6.4411244055910455</v>
      </c>
      <c r="N66" s="3">
        <v>39375</v>
      </c>
      <c r="O66" s="5">
        <v>0.60416666666666663</v>
      </c>
      <c r="P66" s="7">
        <v>0.76</v>
      </c>
    </row>
    <row r="67" spans="2:16" x14ac:dyDescent="0.25">
      <c r="B67" s="1">
        <v>16</v>
      </c>
      <c r="C67" s="7">
        <v>1.45</v>
      </c>
      <c r="D67" s="7">
        <v>0.78</v>
      </c>
      <c r="H67" s="10">
        <f t="shared" si="5"/>
        <v>2.9527559999999982</v>
      </c>
      <c r="I67" s="12">
        <f t="shared" si="6"/>
        <v>1.45</v>
      </c>
      <c r="J67" s="10">
        <f t="shared" si="7"/>
        <v>2.5590552</v>
      </c>
      <c r="K67" s="1">
        <f t="shared" si="8"/>
        <v>10.956585114390235</v>
      </c>
      <c r="N67" s="3">
        <v>39377</v>
      </c>
      <c r="O67" s="5">
        <v>0.41666666666666669</v>
      </c>
      <c r="P67" s="7">
        <v>0.59</v>
      </c>
    </row>
    <row r="68" spans="2:16" x14ac:dyDescent="0.25">
      <c r="B68" s="1">
        <v>15.1</v>
      </c>
      <c r="C68" s="7">
        <v>1.35</v>
      </c>
      <c r="D68" s="7">
        <v>0.82</v>
      </c>
      <c r="H68" s="10">
        <f t="shared" si="5"/>
        <v>2.4606300000000001</v>
      </c>
      <c r="I68" s="12">
        <f t="shared" si="6"/>
        <v>1.35</v>
      </c>
      <c r="J68" s="10">
        <f t="shared" si="7"/>
        <v>2.6902887999999998</v>
      </c>
      <c r="K68" s="1">
        <f t="shared" si="8"/>
        <v>8.936737195424401</v>
      </c>
      <c r="N68" s="3">
        <v>39378</v>
      </c>
      <c r="O68" s="5">
        <v>0.41666666666666669</v>
      </c>
      <c r="P68" s="7">
        <v>0.6</v>
      </c>
    </row>
    <row r="69" spans="2:16" x14ac:dyDescent="0.25">
      <c r="B69" s="1">
        <v>14.5</v>
      </c>
      <c r="C69" s="7">
        <v>1.35</v>
      </c>
      <c r="D69" s="7">
        <v>0.7</v>
      </c>
      <c r="H69" s="10">
        <f t="shared" si="5"/>
        <v>2.4606300000000001</v>
      </c>
      <c r="I69" s="12">
        <f t="shared" si="6"/>
        <v>1.35</v>
      </c>
      <c r="J69" s="10">
        <f t="shared" si="7"/>
        <v>2.2965879999999999</v>
      </c>
      <c r="K69" s="1">
        <f t="shared" si="8"/>
        <v>7.6289219960940002</v>
      </c>
      <c r="N69" s="3"/>
    </row>
    <row r="70" spans="2:16" x14ac:dyDescent="0.25">
      <c r="B70" s="1">
        <v>13.6</v>
      </c>
      <c r="C70" s="7">
        <v>1.25</v>
      </c>
      <c r="D70" s="7">
        <v>0.72</v>
      </c>
      <c r="H70" s="10">
        <f t="shared" si="5"/>
        <v>2.4606300000000001</v>
      </c>
      <c r="I70" s="12">
        <f t="shared" si="6"/>
        <v>1.25</v>
      </c>
      <c r="J70" s="10">
        <f t="shared" si="7"/>
        <v>2.3622047999999998</v>
      </c>
      <c r="K70" s="1">
        <f t="shared" si="8"/>
        <v>7.26563999628</v>
      </c>
      <c r="N70" s="3">
        <v>39385</v>
      </c>
      <c r="O70" s="5">
        <v>0.77083333333333337</v>
      </c>
      <c r="P70" s="7">
        <v>0.6</v>
      </c>
    </row>
    <row r="71" spans="2:16" x14ac:dyDescent="0.25">
      <c r="B71" s="1">
        <v>13</v>
      </c>
      <c r="C71" s="7">
        <v>1.2</v>
      </c>
      <c r="D71" s="7">
        <v>0.79</v>
      </c>
      <c r="H71" s="10">
        <f t="shared" si="5"/>
        <v>1.9685039999999989</v>
      </c>
      <c r="I71" s="12">
        <f t="shared" si="6"/>
        <v>1.2</v>
      </c>
      <c r="J71" s="10">
        <f t="shared" si="7"/>
        <v>2.5918635999999999</v>
      </c>
      <c r="K71" s="1">
        <f t="shared" si="8"/>
        <v>6.1225126368652756</v>
      </c>
      <c r="N71" s="3">
        <v>39386</v>
      </c>
      <c r="O71" s="5">
        <v>0.40972222222222227</v>
      </c>
      <c r="P71" s="7">
        <v>0.56999999999999995</v>
      </c>
    </row>
    <row r="72" spans="2:16" x14ac:dyDescent="0.25">
      <c r="B72" s="1">
        <v>12.4</v>
      </c>
      <c r="C72" s="7">
        <v>1.1499999999999999</v>
      </c>
      <c r="D72" s="7">
        <v>0.8</v>
      </c>
      <c r="H72" s="10">
        <f t="shared" si="5"/>
        <v>2.2965880000000007</v>
      </c>
      <c r="I72" s="12">
        <f t="shared" si="6"/>
        <v>1.1499999999999999</v>
      </c>
      <c r="J72" s="10">
        <f t="shared" si="7"/>
        <v>2.6246720000000003</v>
      </c>
      <c r="K72" s="1">
        <f t="shared" si="8"/>
        <v>6.9319587520064019</v>
      </c>
      <c r="N72" s="3"/>
    </row>
    <row r="73" spans="2:16" x14ac:dyDescent="0.25">
      <c r="B73" s="1">
        <v>11.6</v>
      </c>
      <c r="C73" s="7">
        <v>1.25</v>
      </c>
      <c r="D73" s="7">
        <v>0.85</v>
      </c>
      <c r="H73" s="10">
        <f t="shared" si="5"/>
        <v>2.2965880000000007</v>
      </c>
      <c r="I73" s="12">
        <f t="shared" si="6"/>
        <v>1.25</v>
      </c>
      <c r="J73" s="10">
        <f t="shared" si="7"/>
        <v>2.7887139999999997</v>
      </c>
      <c r="K73" s="1">
        <f t="shared" si="8"/>
        <v>8.0056588847900017</v>
      </c>
      <c r="N73" s="3">
        <v>39394</v>
      </c>
      <c r="O73" s="5">
        <v>0.71666666666666667</v>
      </c>
      <c r="P73" s="7">
        <v>0.5</v>
      </c>
    </row>
    <row r="74" spans="2:16" x14ac:dyDescent="0.25">
      <c r="B74" s="1">
        <v>11</v>
      </c>
      <c r="C74" s="7">
        <v>1.1499999999999999</v>
      </c>
      <c r="D74" s="7">
        <v>0.76</v>
      </c>
      <c r="H74" s="10">
        <f t="shared" si="5"/>
        <v>1.9685039999999989</v>
      </c>
      <c r="I74" s="12">
        <f t="shared" si="6"/>
        <v>1.1499999999999999</v>
      </c>
      <c r="J74" s="10">
        <f t="shared" si="7"/>
        <v>2.4934384000000001</v>
      </c>
      <c r="K74" s="1">
        <f t="shared" si="8"/>
        <v>5.6445949837766367</v>
      </c>
      <c r="N74" s="3">
        <v>39395</v>
      </c>
      <c r="O74" s="5">
        <v>0.3263888888888889</v>
      </c>
      <c r="P74" s="7">
        <v>0.47</v>
      </c>
    </row>
    <row r="75" spans="2:16" x14ac:dyDescent="0.25">
      <c r="B75" s="1">
        <v>10.4</v>
      </c>
      <c r="C75" s="7">
        <v>1.2</v>
      </c>
      <c r="D75" s="7">
        <v>0.87</v>
      </c>
      <c r="H75" s="10">
        <f t="shared" si="5"/>
        <v>1.9685039999999989</v>
      </c>
      <c r="I75" s="12">
        <f t="shared" si="6"/>
        <v>1.2</v>
      </c>
      <c r="J75" s="10">
        <f t="shared" si="7"/>
        <v>2.8543308000000001</v>
      </c>
      <c r="K75" s="1">
        <f t="shared" si="8"/>
        <v>6.7425139165478356</v>
      </c>
      <c r="N75" s="3">
        <v>39403</v>
      </c>
      <c r="O75" s="5">
        <v>0.75</v>
      </c>
      <c r="P75" s="7">
        <v>0.65</v>
      </c>
    </row>
    <row r="76" spans="2:16" x14ac:dyDescent="0.25">
      <c r="B76" s="1">
        <v>9.8000000000000007</v>
      </c>
      <c r="C76" s="7">
        <v>1.35</v>
      </c>
      <c r="D76" s="7">
        <v>0.85</v>
      </c>
      <c r="H76" s="10">
        <f t="shared" si="5"/>
        <v>2.2965880000000007</v>
      </c>
      <c r="I76" s="12">
        <f t="shared" si="6"/>
        <v>1.35</v>
      </c>
      <c r="J76" s="10">
        <f t="shared" si="7"/>
        <v>2.7887139999999997</v>
      </c>
      <c r="K76" s="1">
        <f t="shared" si="8"/>
        <v>8.6461115955732026</v>
      </c>
      <c r="N76" s="3">
        <v>39403</v>
      </c>
      <c r="O76" s="5">
        <v>0.84652777777777777</v>
      </c>
      <c r="P76" s="7">
        <v>0.7</v>
      </c>
    </row>
    <row r="77" spans="2:16" x14ac:dyDescent="0.25">
      <c r="B77" s="1">
        <v>9</v>
      </c>
      <c r="C77" s="7">
        <v>1.3</v>
      </c>
      <c r="D77" s="7">
        <v>1.1200000000000001</v>
      </c>
      <c r="H77" s="10">
        <f t="shared" si="5"/>
        <v>2.2965880000000007</v>
      </c>
      <c r="I77" s="12">
        <f t="shared" si="6"/>
        <v>1.3</v>
      </c>
      <c r="J77" s="10">
        <f t="shared" si="7"/>
        <v>3.6745408000000004</v>
      </c>
      <c r="K77" s="1">
        <f t="shared" si="8"/>
        <v>10.970578198827525</v>
      </c>
      <c r="N77" s="3">
        <v>39404</v>
      </c>
      <c r="O77" s="5">
        <v>0.47916666666666669</v>
      </c>
      <c r="P77" s="7">
        <v>0.74</v>
      </c>
    </row>
    <row r="78" spans="2:16" x14ac:dyDescent="0.25">
      <c r="B78" s="1">
        <v>8.4</v>
      </c>
      <c r="C78" s="7">
        <v>1.45</v>
      </c>
      <c r="D78" s="7">
        <v>1.04</v>
      </c>
      <c r="H78" s="10">
        <f t="shared" si="5"/>
        <v>2.6246719999999994</v>
      </c>
      <c r="I78" s="12">
        <f t="shared" si="6"/>
        <v>1.45</v>
      </c>
      <c r="J78" s="10">
        <f t="shared" si="7"/>
        <v>3.4120736000000003</v>
      </c>
      <c r="K78" s="1">
        <f t="shared" si="8"/>
        <v>12.985582357795836</v>
      </c>
      <c r="N78" s="3">
        <v>39405</v>
      </c>
      <c r="O78" s="5">
        <v>0.4236111111111111</v>
      </c>
      <c r="P78" s="7">
        <v>0.81</v>
      </c>
    </row>
    <row r="79" spans="2:16" x14ac:dyDescent="0.25">
      <c r="B79" s="1">
        <v>7.4</v>
      </c>
      <c r="C79" s="7">
        <v>1.7</v>
      </c>
      <c r="D79" s="7">
        <v>1.24</v>
      </c>
      <c r="H79" s="10">
        <f t="shared" si="5"/>
        <v>2.6246720000000008</v>
      </c>
      <c r="I79" s="12">
        <f t="shared" si="6"/>
        <v>1.7</v>
      </c>
      <c r="J79" s="10">
        <f t="shared" si="7"/>
        <v>4.0682416000000003</v>
      </c>
      <c r="K79" s="1">
        <f t="shared" si="8"/>
        <v>18.152259688483849</v>
      </c>
    </row>
    <row r="80" spans="2:16" x14ac:dyDescent="0.25">
      <c r="B80" s="1">
        <v>6.8</v>
      </c>
      <c r="C80" s="7">
        <v>1.5</v>
      </c>
      <c r="D80" s="7">
        <v>1.1200000000000001</v>
      </c>
      <c r="H80" s="10">
        <f t="shared" si="5"/>
        <v>2.6246720000000008</v>
      </c>
      <c r="I80" s="12">
        <f t="shared" si="6"/>
        <v>1.5</v>
      </c>
      <c r="J80" s="10">
        <f t="shared" si="7"/>
        <v>3.6745408000000004</v>
      </c>
      <c r="K80" s="1">
        <f t="shared" si="8"/>
        <v>14.466696525926407</v>
      </c>
    </row>
    <row r="81" spans="1:11" x14ac:dyDescent="0.25">
      <c r="B81" s="1">
        <v>5.8</v>
      </c>
      <c r="C81" s="7">
        <v>1.5</v>
      </c>
      <c r="D81" s="7">
        <v>1.0900000000000001</v>
      </c>
      <c r="H81" s="10">
        <f t="shared" si="5"/>
        <v>3.1167979999999993</v>
      </c>
      <c r="I81" s="12">
        <f t="shared" si="6"/>
        <v>1.5</v>
      </c>
      <c r="J81" s="10">
        <f t="shared" si="7"/>
        <v>3.5761156000000001</v>
      </c>
      <c r="K81" s="1">
        <f t="shared" si="8"/>
        <v>16.719044924773197</v>
      </c>
    </row>
    <row r="82" spans="1:11" x14ac:dyDescent="0.25">
      <c r="B82" s="1">
        <v>4.9000000000000004</v>
      </c>
      <c r="C82" s="7">
        <v>1.3</v>
      </c>
      <c r="D82" s="7">
        <v>1.03</v>
      </c>
      <c r="H82" s="10">
        <f t="shared" si="5"/>
        <v>2.6246719999999994</v>
      </c>
      <c r="I82" s="12">
        <f t="shared" si="6"/>
        <v>1.3</v>
      </c>
      <c r="J82" s="10">
        <f t="shared" si="7"/>
        <v>3.3792651999999999</v>
      </c>
      <c r="K82" s="1">
        <f t="shared" si="8"/>
        <v>11.530301576318717</v>
      </c>
    </row>
    <row r="83" spans="1:11" x14ac:dyDescent="0.25">
      <c r="B83" s="1">
        <v>4.2</v>
      </c>
      <c r="C83" s="7">
        <v>1</v>
      </c>
      <c r="D83" s="7">
        <v>0.77</v>
      </c>
      <c r="H83" s="10">
        <f t="shared" si="5"/>
        <v>2.7887140000000001</v>
      </c>
      <c r="I83" s="12">
        <f t="shared" si="6"/>
        <v>1</v>
      </c>
      <c r="J83" s="10">
        <f t="shared" si="7"/>
        <v>2.5262468</v>
      </c>
      <c r="K83" s="1">
        <f t="shared" si="8"/>
        <v>7.0449798186152002</v>
      </c>
    </row>
    <row r="84" spans="1:11" x14ac:dyDescent="0.25">
      <c r="B84" s="1">
        <v>3.2</v>
      </c>
      <c r="C84" s="7">
        <v>0.9</v>
      </c>
      <c r="D84" s="7">
        <v>0.47</v>
      </c>
      <c r="H84" s="10">
        <f t="shared" si="5"/>
        <v>3.28084</v>
      </c>
      <c r="I84" s="12">
        <f t="shared" si="6"/>
        <v>0.9</v>
      </c>
      <c r="J84" s="10">
        <f t="shared" si="7"/>
        <v>1.5419947999999999</v>
      </c>
      <c r="K84" s="1">
        <f t="shared" si="8"/>
        <v>4.5531343976687992</v>
      </c>
    </row>
    <row r="85" spans="1:11" x14ac:dyDescent="0.25">
      <c r="B85" s="1">
        <v>2.2000000000000002</v>
      </c>
      <c r="C85" s="7">
        <v>0.4</v>
      </c>
      <c r="D85" s="7">
        <v>0.78</v>
      </c>
      <c r="H85" s="10">
        <f t="shared" si="5"/>
        <v>3.4448820000000002</v>
      </c>
      <c r="I85" s="12">
        <f t="shared" si="6"/>
        <v>0.4</v>
      </c>
      <c r="J85" s="10">
        <f t="shared" si="7"/>
        <v>2.5590552</v>
      </c>
      <c r="K85" s="1">
        <f t="shared" si="8"/>
        <v>3.52625727819456</v>
      </c>
    </row>
    <row r="86" spans="1:11" x14ac:dyDescent="0.25">
      <c r="B86" s="1">
        <v>1.1000000000000001</v>
      </c>
      <c r="C86" s="7">
        <v>0.05</v>
      </c>
      <c r="D86" s="7">
        <v>0</v>
      </c>
    </row>
    <row r="89" spans="1:11" x14ac:dyDescent="0.25">
      <c r="A89" s="24">
        <v>39234</v>
      </c>
      <c r="B89" s="25">
        <v>0.4375</v>
      </c>
      <c r="C89" s="2" t="s">
        <v>122</v>
      </c>
    </row>
    <row r="90" spans="1:11" x14ac:dyDescent="0.25">
      <c r="G90" s="8" t="s">
        <v>8</v>
      </c>
      <c r="H90" s="8" t="s">
        <v>9</v>
      </c>
      <c r="I90" s="8" t="s">
        <v>10</v>
      </c>
      <c r="J90" s="8" t="s">
        <v>11</v>
      </c>
      <c r="K90" s="8" t="s">
        <v>12</v>
      </c>
    </row>
    <row r="91" spans="1:11" x14ac:dyDescent="0.25">
      <c r="A91" s="1" t="s">
        <v>35</v>
      </c>
      <c r="B91" s="1" t="s">
        <v>36</v>
      </c>
      <c r="C91" s="1" t="s">
        <v>37</v>
      </c>
      <c r="G91" s="8" t="s">
        <v>15</v>
      </c>
      <c r="H91" s="8" t="s">
        <v>15</v>
      </c>
      <c r="I91" s="8" t="s">
        <v>16</v>
      </c>
      <c r="J91" s="8" t="s">
        <v>17</v>
      </c>
      <c r="K91" s="8" t="s">
        <v>17</v>
      </c>
    </row>
    <row r="92" spans="1:11" x14ac:dyDescent="0.25">
      <c r="A92" s="1">
        <v>0</v>
      </c>
      <c r="B92" s="1">
        <v>0.1</v>
      </c>
      <c r="C92" s="1">
        <v>0</v>
      </c>
      <c r="E92" s="1" t="s">
        <v>38</v>
      </c>
      <c r="G92" s="10"/>
      <c r="H92" s="10"/>
      <c r="I92" s="10"/>
    </row>
    <row r="93" spans="1:11" x14ac:dyDescent="0.25">
      <c r="A93" s="1">
        <v>1</v>
      </c>
      <c r="B93" s="1">
        <v>1</v>
      </c>
      <c r="C93" s="1">
        <v>0.79</v>
      </c>
      <c r="G93" s="10">
        <f>(A94-A92)/2</f>
        <v>1.25</v>
      </c>
      <c r="H93" s="12">
        <f>B93</f>
        <v>1</v>
      </c>
      <c r="I93" s="10">
        <f>C93*3.28084</f>
        <v>2.5918635999999999</v>
      </c>
      <c r="J93" s="1">
        <f>G93*H93*I93</f>
        <v>3.2398294999999999</v>
      </c>
      <c r="K93" s="1">
        <f>SUM(J93:J123)</f>
        <v>423.69916054000004</v>
      </c>
    </row>
    <row r="94" spans="1:11" x14ac:dyDescent="0.25">
      <c r="A94" s="1">
        <v>2.5</v>
      </c>
      <c r="B94" s="1">
        <v>1.2</v>
      </c>
      <c r="C94" s="1">
        <v>0.73</v>
      </c>
      <c r="G94" s="10">
        <f t="shared" ref="G94:G120" si="9">(A95-A93)/2</f>
        <v>1.5</v>
      </c>
      <c r="H94" s="12">
        <f t="shared" ref="H94:H120" si="10">B94</f>
        <v>1.2</v>
      </c>
      <c r="I94" s="10">
        <f t="shared" ref="I94:I120" si="11">C94*3.28084</f>
        <v>2.3950131999999997</v>
      </c>
      <c r="J94" s="1">
        <f t="shared" ref="J94:J120" si="12">G94*H94*I94</f>
        <v>4.3110237599999994</v>
      </c>
    </row>
    <row r="95" spans="1:11" x14ac:dyDescent="0.25">
      <c r="A95" s="1">
        <v>4</v>
      </c>
      <c r="B95" s="1">
        <v>1.1000000000000001</v>
      </c>
      <c r="C95" s="1">
        <v>0.94</v>
      </c>
      <c r="G95" s="10">
        <f t="shared" si="9"/>
        <v>1.5</v>
      </c>
      <c r="H95" s="12">
        <f t="shared" si="10"/>
        <v>1.1000000000000001</v>
      </c>
      <c r="I95" s="10">
        <f t="shared" si="11"/>
        <v>3.0839895999999998</v>
      </c>
      <c r="J95" s="1">
        <f t="shared" si="12"/>
        <v>5.0885828399999999</v>
      </c>
    </row>
    <row r="96" spans="1:11" x14ac:dyDescent="0.25">
      <c r="A96" s="1">
        <v>5.5</v>
      </c>
      <c r="B96" s="1">
        <v>1.1000000000000001</v>
      </c>
      <c r="C96" s="1">
        <v>0.92</v>
      </c>
      <c r="G96" s="10">
        <f t="shared" si="9"/>
        <v>1.5</v>
      </c>
      <c r="H96" s="12">
        <f t="shared" si="10"/>
        <v>1.1000000000000001</v>
      </c>
      <c r="I96" s="10">
        <f t="shared" si="11"/>
        <v>3.0183728000000003</v>
      </c>
      <c r="J96" s="1">
        <f t="shared" si="12"/>
        <v>4.9803151200000011</v>
      </c>
    </row>
    <row r="97" spans="1:10" x14ac:dyDescent="0.25">
      <c r="A97" s="1">
        <v>7</v>
      </c>
      <c r="B97" s="1">
        <v>1.7</v>
      </c>
      <c r="C97" s="1">
        <v>1.1100000000000001</v>
      </c>
      <c r="G97" s="10">
        <f t="shared" si="9"/>
        <v>1.75</v>
      </c>
      <c r="H97" s="12">
        <f t="shared" si="10"/>
        <v>1.7</v>
      </c>
      <c r="I97" s="10">
        <f t="shared" si="11"/>
        <v>3.6417324000000004</v>
      </c>
      <c r="J97" s="1">
        <f t="shared" si="12"/>
        <v>10.834153890000001</v>
      </c>
    </row>
    <row r="98" spans="1:10" x14ac:dyDescent="0.25">
      <c r="A98" s="1">
        <v>9</v>
      </c>
      <c r="B98" s="1">
        <v>1.7</v>
      </c>
      <c r="C98" s="1">
        <v>0.92</v>
      </c>
      <c r="G98" s="10">
        <f t="shared" si="9"/>
        <v>2</v>
      </c>
      <c r="H98" s="12">
        <f t="shared" si="10"/>
        <v>1.7</v>
      </c>
      <c r="I98" s="10">
        <f t="shared" si="11"/>
        <v>3.0183728000000003</v>
      </c>
      <c r="J98" s="1">
        <f t="shared" si="12"/>
        <v>10.262467520000001</v>
      </c>
    </row>
    <row r="99" spans="1:10" x14ac:dyDescent="0.25">
      <c r="A99" s="1">
        <v>11</v>
      </c>
      <c r="B99" s="1">
        <v>1.7</v>
      </c>
      <c r="C99" s="1">
        <v>1.24</v>
      </c>
      <c r="G99" s="10">
        <f t="shared" si="9"/>
        <v>2</v>
      </c>
      <c r="H99" s="12">
        <f t="shared" si="10"/>
        <v>1.7</v>
      </c>
      <c r="I99" s="10">
        <f t="shared" si="11"/>
        <v>4.0682416000000003</v>
      </c>
      <c r="J99" s="1">
        <f t="shared" si="12"/>
        <v>13.83202144</v>
      </c>
    </row>
    <row r="100" spans="1:10" x14ac:dyDescent="0.25">
      <c r="A100" s="1">
        <v>13</v>
      </c>
      <c r="B100" s="1">
        <v>1.75</v>
      </c>
      <c r="C100" s="1">
        <v>1.35</v>
      </c>
      <c r="G100" s="10">
        <f t="shared" si="9"/>
        <v>1.75</v>
      </c>
      <c r="H100" s="12">
        <f t="shared" si="10"/>
        <v>1.75</v>
      </c>
      <c r="I100" s="10">
        <f t="shared" si="11"/>
        <v>4.4291340000000003</v>
      </c>
      <c r="J100" s="1">
        <f t="shared" si="12"/>
        <v>13.564222875</v>
      </c>
    </row>
    <row r="101" spans="1:10" x14ac:dyDescent="0.25">
      <c r="A101" s="1">
        <v>14.5</v>
      </c>
      <c r="B101" s="1">
        <v>1.75</v>
      </c>
      <c r="C101" s="1">
        <v>1.31</v>
      </c>
      <c r="G101" s="10">
        <f t="shared" si="9"/>
        <v>1.75</v>
      </c>
      <c r="H101" s="12">
        <f t="shared" si="10"/>
        <v>1.75</v>
      </c>
      <c r="I101" s="10">
        <f t="shared" si="11"/>
        <v>4.2979004000000005</v>
      </c>
      <c r="J101" s="1">
        <f t="shared" si="12"/>
        <v>13.162319975000001</v>
      </c>
    </row>
    <row r="102" spans="1:10" x14ac:dyDescent="0.25">
      <c r="A102" s="1">
        <v>16.5</v>
      </c>
      <c r="B102" s="1">
        <v>1.75</v>
      </c>
      <c r="C102" s="1">
        <v>1.6</v>
      </c>
      <c r="G102" s="10">
        <f t="shared" si="9"/>
        <v>1.75</v>
      </c>
      <c r="H102" s="12">
        <f t="shared" si="10"/>
        <v>1.75</v>
      </c>
      <c r="I102" s="10">
        <f t="shared" si="11"/>
        <v>5.2493440000000007</v>
      </c>
      <c r="J102" s="1">
        <f t="shared" si="12"/>
        <v>16.076116000000003</v>
      </c>
    </row>
    <row r="103" spans="1:10" x14ac:dyDescent="0.25">
      <c r="A103" s="1">
        <v>18</v>
      </c>
      <c r="B103" s="1">
        <v>1.7</v>
      </c>
      <c r="C103" s="1">
        <v>1.24</v>
      </c>
      <c r="G103" s="10">
        <f t="shared" si="9"/>
        <v>1.75</v>
      </c>
      <c r="H103" s="12">
        <f t="shared" si="10"/>
        <v>1.7</v>
      </c>
      <c r="I103" s="10">
        <f t="shared" si="11"/>
        <v>4.0682416000000003</v>
      </c>
      <c r="J103" s="1">
        <f t="shared" si="12"/>
        <v>12.103018760000001</v>
      </c>
    </row>
    <row r="104" spans="1:10" x14ac:dyDescent="0.25">
      <c r="A104" s="1">
        <v>20</v>
      </c>
      <c r="B104" s="1">
        <v>1.5</v>
      </c>
      <c r="C104" s="1">
        <v>1.31</v>
      </c>
      <c r="G104" s="10">
        <f t="shared" si="9"/>
        <v>2</v>
      </c>
      <c r="H104" s="12">
        <f t="shared" si="10"/>
        <v>1.5</v>
      </c>
      <c r="I104" s="10">
        <f t="shared" si="11"/>
        <v>4.2979004000000005</v>
      </c>
      <c r="J104" s="1">
        <f t="shared" si="12"/>
        <v>12.893701200000002</v>
      </c>
    </row>
    <row r="105" spans="1:10" x14ac:dyDescent="0.25">
      <c r="A105" s="1">
        <v>22</v>
      </c>
      <c r="B105" s="1">
        <v>1.5</v>
      </c>
      <c r="C105" s="1">
        <v>0.89</v>
      </c>
      <c r="G105" s="10">
        <f t="shared" si="9"/>
        <v>2</v>
      </c>
      <c r="H105" s="12">
        <f t="shared" si="10"/>
        <v>1.5</v>
      </c>
      <c r="I105" s="10">
        <f t="shared" si="11"/>
        <v>2.9199476</v>
      </c>
      <c r="J105" s="1">
        <f t="shared" si="12"/>
        <v>8.7598427999999995</v>
      </c>
    </row>
    <row r="106" spans="1:10" x14ac:dyDescent="0.25">
      <c r="A106" s="1">
        <v>24</v>
      </c>
      <c r="B106" s="1">
        <v>1.7</v>
      </c>
      <c r="C106" s="1">
        <v>1.17</v>
      </c>
      <c r="G106" s="10">
        <f t="shared" si="9"/>
        <v>2.25</v>
      </c>
      <c r="H106" s="12">
        <f t="shared" si="10"/>
        <v>1.7</v>
      </c>
      <c r="I106" s="10">
        <f t="shared" si="11"/>
        <v>3.8385827999999997</v>
      </c>
      <c r="J106" s="1">
        <f t="shared" si="12"/>
        <v>14.682579209999998</v>
      </c>
    </row>
    <row r="107" spans="1:10" x14ac:dyDescent="0.25">
      <c r="A107" s="1">
        <v>26.5</v>
      </c>
      <c r="B107" s="1">
        <v>1.7</v>
      </c>
      <c r="C107" s="1">
        <v>1.35</v>
      </c>
      <c r="G107" s="10">
        <f t="shared" si="9"/>
        <v>2.25</v>
      </c>
      <c r="H107" s="12">
        <f t="shared" si="10"/>
        <v>1.7</v>
      </c>
      <c r="I107" s="10">
        <f t="shared" si="11"/>
        <v>4.4291340000000003</v>
      </c>
      <c r="J107" s="1">
        <f t="shared" si="12"/>
        <v>16.94143755</v>
      </c>
    </row>
    <row r="108" spans="1:10" x14ac:dyDescent="0.25">
      <c r="A108" s="1">
        <v>28.5</v>
      </c>
      <c r="B108" s="1">
        <v>1.7</v>
      </c>
      <c r="C108" s="1">
        <v>1.0900000000000001</v>
      </c>
      <c r="G108" s="10">
        <f t="shared" si="9"/>
        <v>2.5</v>
      </c>
      <c r="H108" s="12">
        <f t="shared" si="10"/>
        <v>1.7</v>
      </c>
      <c r="I108" s="10">
        <f t="shared" si="11"/>
        <v>3.5761156000000001</v>
      </c>
      <c r="J108" s="1">
        <f t="shared" si="12"/>
        <v>15.198491300000001</v>
      </c>
    </row>
    <row r="109" spans="1:10" x14ac:dyDescent="0.25">
      <c r="A109" s="1">
        <v>31.5</v>
      </c>
      <c r="B109" s="1">
        <v>1.8</v>
      </c>
      <c r="C109" s="1">
        <v>1.21</v>
      </c>
      <c r="G109" s="10">
        <f t="shared" si="9"/>
        <v>2.5</v>
      </c>
      <c r="H109" s="12">
        <f t="shared" si="10"/>
        <v>1.8</v>
      </c>
      <c r="I109" s="10">
        <f t="shared" si="11"/>
        <v>3.9698164</v>
      </c>
      <c r="J109" s="1">
        <f t="shared" si="12"/>
        <v>17.8641738</v>
      </c>
    </row>
    <row r="110" spans="1:10" x14ac:dyDescent="0.25">
      <c r="A110" s="1">
        <v>33.5</v>
      </c>
      <c r="B110" s="1">
        <v>1.65</v>
      </c>
      <c r="C110" s="1">
        <v>1.24</v>
      </c>
      <c r="G110" s="10">
        <f t="shared" si="9"/>
        <v>2.5</v>
      </c>
      <c r="H110" s="12">
        <f t="shared" si="10"/>
        <v>1.65</v>
      </c>
      <c r="I110" s="10">
        <f t="shared" si="11"/>
        <v>4.0682416000000003</v>
      </c>
      <c r="J110" s="1">
        <f t="shared" si="12"/>
        <v>16.781496600000001</v>
      </c>
    </row>
    <row r="111" spans="1:10" x14ac:dyDescent="0.25">
      <c r="A111" s="1">
        <v>36.5</v>
      </c>
      <c r="B111" s="1">
        <v>1.75</v>
      </c>
      <c r="C111" s="1">
        <v>1.04</v>
      </c>
      <c r="G111" s="10">
        <f t="shared" si="9"/>
        <v>3</v>
      </c>
      <c r="H111" s="12">
        <f t="shared" si="10"/>
        <v>1.75</v>
      </c>
      <c r="I111" s="10">
        <f t="shared" si="11"/>
        <v>3.4120736000000003</v>
      </c>
      <c r="J111" s="1">
        <f t="shared" si="12"/>
        <v>17.9133864</v>
      </c>
    </row>
    <row r="112" spans="1:10" x14ac:dyDescent="0.25">
      <c r="A112" s="1">
        <v>39.5</v>
      </c>
      <c r="B112" s="1">
        <v>1.7</v>
      </c>
      <c r="C112" s="1">
        <v>1.01</v>
      </c>
      <c r="G112" s="10">
        <f t="shared" si="9"/>
        <v>3</v>
      </c>
      <c r="H112" s="12">
        <f t="shared" si="10"/>
        <v>1.7</v>
      </c>
      <c r="I112" s="10">
        <f t="shared" si="11"/>
        <v>3.3136483999999999</v>
      </c>
      <c r="J112" s="1">
        <f t="shared" si="12"/>
        <v>16.899606839999997</v>
      </c>
    </row>
    <row r="113" spans="1:11" x14ac:dyDescent="0.25">
      <c r="A113" s="1">
        <v>42.5</v>
      </c>
      <c r="B113" s="1">
        <v>1.75</v>
      </c>
      <c r="C113" s="1">
        <v>1.34</v>
      </c>
      <c r="G113" s="10">
        <f t="shared" si="9"/>
        <v>3</v>
      </c>
      <c r="H113" s="12">
        <f t="shared" si="10"/>
        <v>1.75</v>
      </c>
      <c r="I113" s="10">
        <f t="shared" si="11"/>
        <v>4.3963255999999999</v>
      </c>
      <c r="J113" s="1">
        <f t="shared" si="12"/>
        <v>23.0807094</v>
      </c>
    </row>
    <row r="114" spans="1:11" x14ac:dyDescent="0.25">
      <c r="A114" s="1">
        <v>45.5</v>
      </c>
      <c r="B114" s="1">
        <v>2</v>
      </c>
      <c r="C114" s="1">
        <v>1.4</v>
      </c>
      <c r="G114" s="10">
        <f t="shared" si="9"/>
        <v>3</v>
      </c>
      <c r="H114" s="12">
        <f t="shared" si="10"/>
        <v>2</v>
      </c>
      <c r="I114" s="10">
        <f t="shared" si="11"/>
        <v>4.5931759999999997</v>
      </c>
      <c r="J114" s="1">
        <f t="shared" si="12"/>
        <v>27.559055999999998</v>
      </c>
    </row>
    <row r="115" spans="1:11" x14ac:dyDescent="0.25">
      <c r="A115" s="1">
        <v>48.5</v>
      </c>
      <c r="B115" s="1">
        <v>2.2000000000000002</v>
      </c>
      <c r="C115" s="1">
        <v>1.5</v>
      </c>
      <c r="G115" s="10">
        <f t="shared" si="9"/>
        <v>3</v>
      </c>
      <c r="H115" s="12">
        <f t="shared" si="10"/>
        <v>2.2000000000000002</v>
      </c>
      <c r="I115" s="10">
        <f t="shared" si="11"/>
        <v>4.9212600000000002</v>
      </c>
      <c r="J115" s="1">
        <f t="shared" si="12"/>
        <v>32.480316000000002</v>
      </c>
    </row>
    <row r="116" spans="1:11" x14ac:dyDescent="0.25">
      <c r="A116" s="1">
        <v>51.5</v>
      </c>
      <c r="B116" s="1">
        <v>2</v>
      </c>
      <c r="C116" s="1">
        <v>1.55</v>
      </c>
      <c r="G116" s="10">
        <f t="shared" si="9"/>
        <v>3</v>
      </c>
      <c r="H116" s="12">
        <f t="shared" si="10"/>
        <v>2</v>
      </c>
      <c r="I116" s="10">
        <f t="shared" si="11"/>
        <v>5.0853020000000004</v>
      </c>
      <c r="J116" s="1">
        <f t="shared" si="12"/>
        <v>30.511812000000003</v>
      </c>
    </row>
    <row r="117" spans="1:11" x14ac:dyDescent="0.25">
      <c r="A117" s="1">
        <v>54.5</v>
      </c>
      <c r="B117" s="1">
        <v>1.7</v>
      </c>
      <c r="C117" s="1">
        <v>1.22</v>
      </c>
      <c r="G117" s="10">
        <f t="shared" si="9"/>
        <v>3.5</v>
      </c>
      <c r="H117" s="12">
        <f t="shared" si="10"/>
        <v>1.7</v>
      </c>
      <c r="I117" s="10">
        <f t="shared" si="11"/>
        <v>4.0026247999999995</v>
      </c>
      <c r="J117" s="1">
        <f t="shared" si="12"/>
        <v>23.81561756</v>
      </c>
    </row>
    <row r="118" spans="1:11" x14ac:dyDescent="0.25">
      <c r="A118" s="1">
        <v>58.5</v>
      </c>
      <c r="B118" s="1">
        <v>1.5</v>
      </c>
      <c r="C118" s="1">
        <v>1.47</v>
      </c>
      <c r="G118" s="10">
        <f t="shared" si="9"/>
        <v>3.5</v>
      </c>
      <c r="H118" s="12">
        <f t="shared" si="10"/>
        <v>1.5</v>
      </c>
      <c r="I118" s="10">
        <f t="shared" si="11"/>
        <v>4.8228347999999999</v>
      </c>
      <c r="J118" s="1">
        <f t="shared" si="12"/>
        <v>25.319882700000001</v>
      </c>
    </row>
    <row r="119" spans="1:11" x14ac:dyDescent="0.25">
      <c r="A119" s="1">
        <v>61.5</v>
      </c>
      <c r="B119" s="1">
        <v>1.3</v>
      </c>
      <c r="C119" s="1">
        <v>0.99</v>
      </c>
      <c r="G119" s="10">
        <f t="shared" si="9"/>
        <v>2.5</v>
      </c>
      <c r="H119" s="12">
        <f t="shared" si="10"/>
        <v>1.3</v>
      </c>
      <c r="I119" s="10">
        <f t="shared" si="11"/>
        <v>3.2480316</v>
      </c>
      <c r="J119" s="1">
        <f t="shared" si="12"/>
        <v>10.5561027</v>
      </c>
    </row>
    <row r="120" spans="1:11" x14ac:dyDescent="0.25">
      <c r="A120" s="1">
        <v>63.5</v>
      </c>
      <c r="B120" s="1">
        <v>1</v>
      </c>
      <c r="C120" s="1">
        <v>0.76</v>
      </c>
      <c r="G120" s="10">
        <f t="shared" si="9"/>
        <v>2</v>
      </c>
      <c r="H120" s="12">
        <f t="shared" si="10"/>
        <v>1</v>
      </c>
      <c r="I120" s="10">
        <f t="shared" si="11"/>
        <v>2.4934384000000001</v>
      </c>
      <c r="J120" s="1">
        <f t="shared" si="12"/>
        <v>4.9868768000000001</v>
      </c>
    </row>
    <row r="121" spans="1:11" x14ac:dyDescent="0.25">
      <c r="A121" s="1">
        <v>65.5</v>
      </c>
      <c r="B121" s="1">
        <v>0.3</v>
      </c>
      <c r="C121" s="1">
        <v>0</v>
      </c>
      <c r="E121" s="1" t="s">
        <v>39</v>
      </c>
    </row>
    <row r="127" spans="1:11" x14ac:dyDescent="0.25">
      <c r="A127" s="24">
        <v>39296</v>
      </c>
      <c r="C127" s="2" t="s">
        <v>122</v>
      </c>
    </row>
    <row r="128" spans="1:11" x14ac:dyDescent="0.25">
      <c r="G128" s="8" t="s">
        <v>8</v>
      </c>
      <c r="H128" s="8" t="s">
        <v>9</v>
      </c>
      <c r="I128" s="8" t="s">
        <v>10</v>
      </c>
      <c r="J128" s="8" t="s">
        <v>11</v>
      </c>
      <c r="K128" s="8" t="s">
        <v>12</v>
      </c>
    </row>
    <row r="129" spans="1:11" x14ac:dyDescent="0.25">
      <c r="A129" s="1" t="s">
        <v>40</v>
      </c>
      <c r="B129" s="1" t="s">
        <v>41</v>
      </c>
      <c r="C129" s="1" t="s">
        <v>37</v>
      </c>
      <c r="G129" s="8" t="s">
        <v>15</v>
      </c>
      <c r="H129" s="8" t="s">
        <v>15</v>
      </c>
      <c r="I129" s="8" t="s">
        <v>16</v>
      </c>
      <c r="J129" s="8" t="s">
        <v>17</v>
      </c>
      <c r="K129" s="8" t="s">
        <v>17</v>
      </c>
    </row>
    <row r="130" spans="1:11" x14ac:dyDescent="0.25">
      <c r="A130" s="1">
        <v>81</v>
      </c>
      <c r="B130" s="1">
        <v>0.1</v>
      </c>
      <c r="C130" s="1">
        <v>0</v>
      </c>
      <c r="E130" s="1" t="s">
        <v>38</v>
      </c>
      <c r="G130" s="10"/>
      <c r="H130" s="10"/>
      <c r="I130" s="10"/>
    </row>
    <row r="131" spans="1:11" x14ac:dyDescent="0.25">
      <c r="A131" s="1">
        <v>78</v>
      </c>
      <c r="B131" s="1">
        <v>0.4</v>
      </c>
      <c r="C131" s="1">
        <v>0.36</v>
      </c>
      <c r="G131" s="10">
        <f>((A132-A130)/2)*-1</f>
        <v>3</v>
      </c>
      <c r="H131" s="12">
        <f>B131</f>
        <v>0.4</v>
      </c>
      <c r="I131" s="10">
        <f>C131*3.28084</f>
        <v>1.1811023999999999</v>
      </c>
      <c r="J131" s="1">
        <f>G131*H131*I131</f>
        <v>1.4173228800000002</v>
      </c>
      <c r="K131" s="1">
        <f>SUM(J131:J159)</f>
        <v>95.63484557999999</v>
      </c>
    </row>
    <row r="132" spans="1:11" x14ac:dyDescent="0.25">
      <c r="A132" s="1">
        <v>75</v>
      </c>
      <c r="B132" s="1">
        <v>0.6</v>
      </c>
      <c r="C132" s="1">
        <v>0.42</v>
      </c>
      <c r="G132" s="10">
        <f t="shared" ref="G132:G155" si="13">((A133-A131)/2)*-1</f>
        <v>3</v>
      </c>
      <c r="H132" s="12">
        <f t="shared" ref="H132:H155" si="14">B132</f>
        <v>0.6</v>
      </c>
      <c r="I132" s="10">
        <f t="shared" ref="I132:I155" si="15">C132*3.28084</f>
        <v>1.3779527999999999</v>
      </c>
      <c r="J132" s="1">
        <f t="shared" ref="J132:J155" si="16">G132*H132*I132</f>
        <v>2.4803150399999994</v>
      </c>
    </row>
    <row r="133" spans="1:11" x14ac:dyDescent="0.25">
      <c r="A133" s="1">
        <v>72</v>
      </c>
      <c r="B133" s="1">
        <v>0.9</v>
      </c>
      <c r="C133" s="1">
        <v>0.55000000000000004</v>
      </c>
      <c r="G133" s="10">
        <f t="shared" si="13"/>
        <v>3</v>
      </c>
      <c r="H133" s="12">
        <f t="shared" si="14"/>
        <v>0.9</v>
      </c>
      <c r="I133" s="10">
        <f t="shared" si="15"/>
        <v>1.8044620000000002</v>
      </c>
      <c r="J133" s="1">
        <f t="shared" si="16"/>
        <v>4.8720474000000014</v>
      </c>
    </row>
    <row r="134" spans="1:11" x14ac:dyDescent="0.25">
      <c r="A134" s="1">
        <v>69</v>
      </c>
      <c r="B134" s="1">
        <v>0.5</v>
      </c>
      <c r="C134" s="1">
        <v>0.37</v>
      </c>
      <c r="G134" s="10">
        <f t="shared" si="13"/>
        <v>3</v>
      </c>
      <c r="H134" s="12">
        <f t="shared" si="14"/>
        <v>0.5</v>
      </c>
      <c r="I134" s="10">
        <f t="shared" si="15"/>
        <v>1.2139108000000001</v>
      </c>
      <c r="J134" s="1">
        <f t="shared" si="16"/>
        <v>1.8208662000000002</v>
      </c>
    </row>
    <row r="135" spans="1:11" x14ac:dyDescent="0.25">
      <c r="A135" s="1">
        <v>66</v>
      </c>
      <c r="B135" s="1">
        <v>0.6</v>
      </c>
      <c r="C135" s="1">
        <v>0.82</v>
      </c>
      <c r="G135" s="10">
        <f t="shared" si="13"/>
        <v>3</v>
      </c>
      <c r="H135" s="12">
        <f t="shared" si="14"/>
        <v>0.6</v>
      </c>
      <c r="I135" s="10">
        <f t="shared" si="15"/>
        <v>2.6902887999999998</v>
      </c>
      <c r="J135" s="1">
        <f t="shared" si="16"/>
        <v>4.8425198399999996</v>
      </c>
    </row>
    <row r="136" spans="1:11" x14ac:dyDescent="0.25">
      <c r="A136" s="1">
        <v>63</v>
      </c>
      <c r="B136" s="1">
        <v>0.8</v>
      </c>
      <c r="C136" s="1">
        <v>0.22</v>
      </c>
      <c r="G136" s="10">
        <f t="shared" si="13"/>
        <v>3</v>
      </c>
      <c r="H136" s="12">
        <f t="shared" si="14"/>
        <v>0.8</v>
      </c>
      <c r="I136" s="10">
        <f t="shared" si="15"/>
        <v>0.7217848</v>
      </c>
      <c r="J136" s="1">
        <f t="shared" si="16"/>
        <v>1.7322835200000002</v>
      </c>
    </row>
    <row r="137" spans="1:11" x14ac:dyDescent="0.25">
      <c r="A137" s="1">
        <v>60</v>
      </c>
      <c r="B137" s="1">
        <v>0.65</v>
      </c>
      <c r="C137" s="1">
        <v>0.7</v>
      </c>
      <c r="E137" s="1" t="s">
        <v>42</v>
      </c>
      <c r="G137" s="10">
        <f t="shared" si="13"/>
        <v>3</v>
      </c>
      <c r="H137" s="12">
        <f t="shared" si="14"/>
        <v>0.65</v>
      </c>
      <c r="I137" s="10">
        <f t="shared" si="15"/>
        <v>2.2965879999999999</v>
      </c>
      <c r="J137" s="1">
        <f t="shared" si="16"/>
        <v>4.4783466000000001</v>
      </c>
    </row>
    <row r="138" spans="1:11" x14ac:dyDescent="0.25">
      <c r="A138" s="1">
        <v>57</v>
      </c>
      <c r="B138" s="1">
        <v>0.5</v>
      </c>
      <c r="C138" s="1">
        <v>0.22</v>
      </c>
      <c r="G138" s="10">
        <f t="shared" si="13"/>
        <v>3</v>
      </c>
      <c r="H138" s="12">
        <f t="shared" si="14"/>
        <v>0.5</v>
      </c>
      <c r="I138" s="10">
        <f t="shared" si="15"/>
        <v>0.7217848</v>
      </c>
      <c r="J138" s="1">
        <f t="shared" si="16"/>
        <v>1.0826772</v>
      </c>
    </row>
    <row r="139" spans="1:11" x14ac:dyDescent="0.25">
      <c r="A139" s="1">
        <v>54</v>
      </c>
      <c r="B139" s="1">
        <v>0.5</v>
      </c>
      <c r="C139" s="1">
        <v>0.43</v>
      </c>
      <c r="F139" s="1" t="s">
        <v>4</v>
      </c>
      <c r="G139" s="10">
        <f t="shared" si="13"/>
        <v>3</v>
      </c>
      <c r="H139" s="12">
        <f t="shared" si="14"/>
        <v>0.5</v>
      </c>
      <c r="I139" s="10">
        <f t="shared" si="15"/>
        <v>1.4107612</v>
      </c>
      <c r="J139" s="1">
        <f t="shared" si="16"/>
        <v>2.1161418000000003</v>
      </c>
    </row>
    <row r="140" spans="1:11" x14ac:dyDescent="0.25">
      <c r="A140" s="1">
        <v>51</v>
      </c>
      <c r="B140" s="1">
        <v>0.6</v>
      </c>
      <c r="C140" s="1">
        <v>0.68</v>
      </c>
      <c r="E140" s="1" t="s">
        <v>38</v>
      </c>
      <c r="F140" s="1">
        <v>81</v>
      </c>
      <c r="G140" s="10">
        <f t="shared" si="13"/>
        <v>3</v>
      </c>
      <c r="H140" s="12">
        <f t="shared" si="14"/>
        <v>0.6</v>
      </c>
      <c r="I140" s="10">
        <f t="shared" si="15"/>
        <v>2.2309711999999999</v>
      </c>
      <c r="J140" s="1">
        <f t="shared" si="16"/>
        <v>4.0157481599999993</v>
      </c>
    </row>
    <row r="141" spans="1:11" x14ac:dyDescent="0.25">
      <c r="A141" s="1">
        <v>48</v>
      </c>
      <c r="B141" s="1">
        <v>0.7</v>
      </c>
      <c r="C141" s="1">
        <v>0.72</v>
      </c>
      <c r="E141" s="1" t="s">
        <v>39</v>
      </c>
      <c r="F141" s="1">
        <v>3.5</v>
      </c>
      <c r="G141" s="10">
        <f t="shared" si="13"/>
        <v>3</v>
      </c>
      <c r="H141" s="12">
        <f t="shared" si="14"/>
        <v>0.7</v>
      </c>
      <c r="I141" s="10">
        <f t="shared" si="15"/>
        <v>2.3622047999999998</v>
      </c>
      <c r="J141" s="1">
        <f t="shared" si="16"/>
        <v>4.9606300799999987</v>
      </c>
    </row>
    <row r="142" spans="1:11" x14ac:dyDescent="0.25">
      <c r="A142" s="1">
        <v>45</v>
      </c>
      <c r="B142" s="1">
        <v>0.6</v>
      </c>
      <c r="C142" s="1">
        <v>0.67</v>
      </c>
      <c r="G142" s="10">
        <f t="shared" si="13"/>
        <v>3</v>
      </c>
      <c r="H142" s="12">
        <f t="shared" si="14"/>
        <v>0.6</v>
      </c>
      <c r="I142" s="10">
        <f t="shared" si="15"/>
        <v>2.1981628</v>
      </c>
      <c r="J142" s="1">
        <f t="shared" si="16"/>
        <v>3.9566930399999998</v>
      </c>
    </row>
    <row r="143" spans="1:11" x14ac:dyDescent="0.25">
      <c r="A143" s="1">
        <v>42</v>
      </c>
      <c r="B143" s="1">
        <v>0.6</v>
      </c>
      <c r="C143" s="1">
        <v>0.42</v>
      </c>
      <c r="G143" s="10">
        <f t="shared" si="13"/>
        <v>3</v>
      </c>
      <c r="H143" s="12">
        <f t="shared" si="14"/>
        <v>0.6</v>
      </c>
      <c r="I143" s="10">
        <f t="shared" si="15"/>
        <v>1.3779527999999999</v>
      </c>
      <c r="J143" s="1">
        <f t="shared" si="16"/>
        <v>2.4803150399999994</v>
      </c>
    </row>
    <row r="144" spans="1:11" x14ac:dyDescent="0.25">
      <c r="A144" s="1">
        <v>39</v>
      </c>
      <c r="B144" s="1">
        <v>0.55000000000000004</v>
      </c>
      <c r="C144" s="1">
        <v>0.56999999999999995</v>
      </c>
      <c r="G144" s="10">
        <f t="shared" si="13"/>
        <v>3</v>
      </c>
      <c r="H144" s="12">
        <f t="shared" si="14"/>
        <v>0.55000000000000004</v>
      </c>
      <c r="I144" s="10">
        <f t="shared" si="15"/>
        <v>1.8700787999999999</v>
      </c>
      <c r="J144" s="1">
        <f t="shared" si="16"/>
        <v>3.08563002</v>
      </c>
    </row>
    <row r="145" spans="1:10" x14ac:dyDescent="0.25">
      <c r="A145" s="1">
        <v>36</v>
      </c>
      <c r="B145" s="1">
        <v>0.7</v>
      </c>
      <c r="C145" s="1">
        <v>0.51</v>
      </c>
      <c r="G145" s="10">
        <f t="shared" si="13"/>
        <v>3</v>
      </c>
      <c r="H145" s="12">
        <f t="shared" si="14"/>
        <v>0.7</v>
      </c>
      <c r="I145" s="10">
        <f t="shared" si="15"/>
        <v>1.6732283999999999</v>
      </c>
      <c r="J145" s="1">
        <f t="shared" si="16"/>
        <v>3.5137796399999992</v>
      </c>
    </row>
    <row r="146" spans="1:10" x14ac:dyDescent="0.25">
      <c r="A146" s="1">
        <v>33</v>
      </c>
      <c r="B146" s="1">
        <v>0.7</v>
      </c>
      <c r="C146" s="1">
        <v>0.42</v>
      </c>
      <c r="G146" s="10">
        <f t="shared" si="13"/>
        <v>3</v>
      </c>
      <c r="H146" s="12">
        <f t="shared" si="14"/>
        <v>0.7</v>
      </c>
      <c r="I146" s="10">
        <f t="shared" si="15"/>
        <v>1.3779527999999999</v>
      </c>
      <c r="J146" s="1">
        <f t="shared" si="16"/>
        <v>2.893700879999999</v>
      </c>
    </row>
    <row r="147" spans="1:10" x14ac:dyDescent="0.25">
      <c r="A147" s="1">
        <v>30</v>
      </c>
      <c r="B147" s="1">
        <v>0.7</v>
      </c>
      <c r="C147" s="1">
        <v>0.5</v>
      </c>
      <c r="G147" s="10">
        <f t="shared" si="13"/>
        <v>3</v>
      </c>
      <c r="H147" s="12">
        <f t="shared" si="14"/>
        <v>0.7</v>
      </c>
      <c r="I147" s="10">
        <f t="shared" si="15"/>
        <v>1.64042</v>
      </c>
      <c r="J147" s="1">
        <f t="shared" si="16"/>
        <v>3.4448819999999993</v>
      </c>
    </row>
    <row r="148" spans="1:10" x14ac:dyDescent="0.25">
      <c r="A148" s="1">
        <v>27</v>
      </c>
      <c r="B148" s="1">
        <v>0.8</v>
      </c>
      <c r="C148" s="1">
        <v>0.33</v>
      </c>
      <c r="G148" s="10">
        <f t="shared" si="13"/>
        <v>3</v>
      </c>
      <c r="H148" s="12">
        <f t="shared" si="14"/>
        <v>0.8</v>
      </c>
      <c r="I148" s="10">
        <f t="shared" si="15"/>
        <v>1.0826772</v>
      </c>
      <c r="J148" s="1">
        <f t="shared" si="16"/>
        <v>2.5984252800000003</v>
      </c>
    </row>
    <row r="149" spans="1:10" x14ac:dyDescent="0.25">
      <c r="A149" s="1">
        <v>24</v>
      </c>
      <c r="B149" s="1">
        <v>1</v>
      </c>
      <c r="C149" s="1">
        <v>0.84</v>
      </c>
      <c r="G149" s="10">
        <f t="shared" si="13"/>
        <v>3</v>
      </c>
      <c r="H149" s="12">
        <f t="shared" si="14"/>
        <v>1</v>
      </c>
      <c r="I149" s="10">
        <f t="shared" si="15"/>
        <v>2.7559055999999997</v>
      </c>
      <c r="J149" s="1">
        <f t="shared" si="16"/>
        <v>8.2677167999999988</v>
      </c>
    </row>
    <row r="150" spans="1:10" x14ac:dyDescent="0.25">
      <c r="A150" s="1">
        <v>21</v>
      </c>
      <c r="B150" s="1">
        <v>1.2</v>
      </c>
      <c r="C150" s="1">
        <v>0.94</v>
      </c>
      <c r="G150" s="10">
        <f t="shared" si="13"/>
        <v>3</v>
      </c>
      <c r="H150" s="12">
        <f t="shared" si="14"/>
        <v>1.2</v>
      </c>
      <c r="I150" s="10">
        <f t="shared" si="15"/>
        <v>3.0839895999999998</v>
      </c>
      <c r="J150" s="1">
        <f t="shared" si="16"/>
        <v>11.102362559999998</v>
      </c>
    </row>
    <row r="151" spans="1:10" x14ac:dyDescent="0.25">
      <c r="A151" s="1">
        <v>18</v>
      </c>
      <c r="B151" s="1">
        <v>0.9</v>
      </c>
      <c r="C151" s="1">
        <v>0.78</v>
      </c>
      <c r="G151" s="10">
        <f t="shared" si="13"/>
        <v>3.5</v>
      </c>
      <c r="H151" s="12">
        <f t="shared" si="14"/>
        <v>0.9</v>
      </c>
      <c r="I151" s="10">
        <f t="shared" si="15"/>
        <v>2.5590552</v>
      </c>
      <c r="J151" s="1">
        <f t="shared" si="16"/>
        <v>8.0610238800000005</v>
      </c>
    </row>
    <row r="152" spans="1:10" x14ac:dyDescent="0.25">
      <c r="A152" s="1">
        <v>14</v>
      </c>
      <c r="B152" s="1">
        <v>1</v>
      </c>
      <c r="C152" s="1">
        <v>0.61</v>
      </c>
      <c r="G152" s="10">
        <f t="shared" si="13"/>
        <v>3</v>
      </c>
      <c r="H152" s="12">
        <f t="shared" si="14"/>
        <v>1</v>
      </c>
      <c r="I152" s="10">
        <f t="shared" si="15"/>
        <v>2.0013123999999998</v>
      </c>
      <c r="J152" s="1">
        <f t="shared" si="16"/>
        <v>6.0039371999999993</v>
      </c>
    </row>
    <row r="153" spans="1:10" x14ac:dyDescent="0.25">
      <c r="A153" s="1">
        <v>12</v>
      </c>
      <c r="B153" s="1">
        <v>0.6</v>
      </c>
      <c r="C153" s="1">
        <v>0.46</v>
      </c>
      <c r="G153" s="10">
        <f t="shared" si="13"/>
        <v>2.5</v>
      </c>
      <c r="H153" s="12">
        <f t="shared" si="14"/>
        <v>0.6</v>
      </c>
      <c r="I153" s="10">
        <f t="shared" si="15"/>
        <v>1.5091864000000002</v>
      </c>
      <c r="J153" s="1">
        <f t="shared" si="16"/>
        <v>2.2637796000000003</v>
      </c>
    </row>
    <row r="154" spans="1:10" x14ac:dyDescent="0.25">
      <c r="A154" s="1">
        <v>9</v>
      </c>
      <c r="B154" s="1">
        <v>0.5</v>
      </c>
      <c r="C154" s="1">
        <v>0.6</v>
      </c>
      <c r="G154" s="10">
        <f t="shared" si="13"/>
        <v>3</v>
      </c>
      <c r="H154" s="12">
        <f t="shared" si="14"/>
        <v>0.5</v>
      </c>
      <c r="I154" s="10">
        <f t="shared" si="15"/>
        <v>1.9685039999999998</v>
      </c>
      <c r="J154" s="1">
        <f t="shared" si="16"/>
        <v>2.9527559999999999</v>
      </c>
    </row>
    <row r="155" spans="1:10" x14ac:dyDescent="0.25">
      <c r="A155" s="1">
        <v>6</v>
      </c>
      <c r="B155" s="1">
        <v>0.4</v>
      </c>
      <c r="C155" s="1">
        <v>0.33</v>
      </c>
      <c r="G155" s="10">
        <f t="shared" si="13"/>
        <v>2.75</v>
      </c>
      <c r="H155" s="12">
        <f t="shared" si="14"/>
        <v>0.4</v>
      </c>
      <c r="I155" s="10">
        <f t="shared" si="15"/>
        <v>1.0826772</v>
      </c>
      <c r="J155" s="1">
        <f t="shared" si="16"/>
        <v>1.1909449200000002</v>
      </c>
    </row>
    <row r="156" spans="1:10" x14ac:dyDescent="0.25">
      <c r="A156" s="1">
        <v>3.5</v>
      </c>
      <c r="B156" s="1">
        <v>0</v>
      </c>
      <c r="C156" s="1">
        <v>0</v>
      </c>
      <c r="E156" s="1" t="s">
        <v>39</v>
      </c>
    </row>
    <row r="162" spans="1:12" x14ac:dyDescent="0.25">
      <c r="A162" s="24">
        <v>39346</v>
      </c>
      <c r="B162" s="25">
        <v>0.125</v>
      </c>
      <c r="C162" s="2" t="s">
        <v>122</v>
      </c>
      <c r="D162" s="6"/>
      <c r="E162" s="5"/>
    </row>
    <row r="163" spans="1:12" x14ac:dyDescent="0.25">
      <c r="H163" s="8" t="s">
        <v>8</v>
      </c>
      <c r="I163" s="8" t="s">
        <v>9</v>
      </c>
      <c r="J163" s="8" t="s">
        <v>10</v>
      </c>
      <c r="K163" s="8" t="s">
        <v>11</v>
      </c>
      <c r="L163" s="8" t="s">
        <v>12</v>
      </c>
    </row>
    <row r="164" spans="1:12" x14ac:dyDescent="0.25">
      <c r="A164" s="1" t="s">
        <v>43</v>
      </c>
      <c r="B164" s="1" t="s">
        <v>29</v>
      </c>
      <c r="C164" s="1" t="s">
        <v>30</v>
      </c>
      <c r="D164" s="1" t="s">
        <v>44</v>
      </c>
      <c r="H164" s="8" t="s">
        <v>15</v>
      </c>
      <c r="I164" s="8" t="s">
        <v>15</v>
      </c>
      <c r="J164" s="8" t="s">
        <v>16</v>
      </c>
      <c r="K164" s="8" t="s">
        <v>17</v>
      </c>
      <c r="L164" s="8" t="s">
        <v>17</v>
      </c>
    </row>
    <row r="165" spans="1:12" x14ac:dyDescent="0.25">
      <c r="A165" s="1" t="s">
        <v>45</v>
      </c>
      <c r="B165" s="1">
        <v>90</v>
      </c>
      <c r="C165" s="7">
        <v>0</v>
      </c>
      <c r="D165" s="7">
        <v>0</v>
      </c>
      <c r="H165" s="10"/>
      <c r="I165" s="10"/>
      <c r="J165" s="10"/>
    </row>
    <row r="166" spans="1:12" x14ac:dyDescent="0.25">
      <c r="B166" s="17">
        <v>88</v>
      </c>
      <c r="C166" s="7">
        <v>0.35</v>
      </c>
      <c r="D166" s="7">
        <v>0.04</v>
      </c>
      <c r="H166" s="10">
        <f>((B167-B165)/2)*-1</f>
        <v>2.5</v>
      </c>
      <c r="I166" s="12">
        <f>C166</f>
        <v>0.35</v>
      </c>
      <c r="J166" s="10">
        <f>D166*3.28084</f>
        <v>0.13123360000000001</v>
      </c>
      <c r="K166" s="1">
        <f>H166*I166*J166</f>
        <v>0.1148294</v>
      </c>
      <c r="L166" s="1">
        <f>SUM(K166:K194)</f>
        <v>67.245737059999996</v>
      </c>
    </row>
    <row r="167" spans="1:12" x14ac:dyDescent="0.25">
      <c r="B167" s="17">
        <v>85</v>
      </c>
      <c r="C167" s="7">
        <v>0.45</v>
      </c>
      <c r="D167" s="7">
        <v>0.24</v>
      </c>
      <c r="E167" s="1" t="s">
        <v>46</v>
      </c>
      <c r="H167" s="10">
        <f t="shared" ref="H167:H189" si="17">((B168-B166)/2)*-1</f>
        <v>3</v>
      </c>
      <c r="I167" s="12">
        <f t="shared" ref="I167:I189" si="18">C167</f>
        <v>0.45</v>
      </c>
      <c r="J167" s="10">
        <f t="shared" ref="J167:J189" si="19">D167*3.28084</f>
        <v>0.78740159999999992</v>
      </c>
      <c r="K167" s="1">
        <f t="shared" ref="K167:K189" si="20">H167*I167*J167</f>
        <v>1.0629921600000001</v>
      </c>
    </row>
    <row r="168" spans="1:12" x14ac:dyDescent="0.25">
      <c r="B168" s="17">
        <v>82</v>
      </c>
      <c r="C168" s="7">
        <v>0.6</v>
      </c>
      <c r="D168" s="7">
        <v>0.73</v>
      </c>
      <c r="E168" s="1" t="s">
        <v>47</v>
      </c>
      <c r="H168" s="10">
        <f t="shared" si="17"/>
        <v>3</v>
      </c>
      <c r="I168" s="12">
        <f t="shared" si="18"/>
        <v>0.6</v>
      </c>
      <c r="J168" s="10">
        <f t="shared" si="19"/>
        <v>2.3950131999999997</v>
      </c>
      <c r="K168" s="1">
        <f t="shared" si="20"/>
        <v>4.3110237599999994</v>
      </c>
    </row>
    <row r="169" spans="1:12" x14ac:dyDescent="0.25">
      <c r="B169" s="17">
        <v>79</v>
      </c>
      <c r="C169" s="7">
        <v>0.55000000000000004</v>
      </c>
      <c r="D169" s="7">
        <v>0.44</v>
      </c>
      <c r="H169" s="10">
        <f t="shared" si="17"/>
        <v>3</v>
      </c>
      <c r="I169" s="12">
        <f t="shared" si="18"/>
        <v>0.55000000000000004</v>
      </c>
      <c r="J169" s="10">
        <f t="shared" si="19"/>
        <v>1.4435696</v>
      </c>
      <c r="K169" s="1">
        <f t="shared" si="20"/>
        <v>2.3818898400000004</v>
      </c>
    </row>
    <row r="170" spans="1:12" x14ac:dyDescent="0.25">
      <c r="B170" s="17">
        <v>76</v>
      </c>
      <c r="C170" s="7">
        <v>0.5</v>
      </c>
      <c r="D170" s="7">
        <v>0.56000000000000005</v>
      </c>
      <c r="H170" s="10">
        <f t="shared" si="17"/>
        <v>3</v>
      </c>
      <c r="I170" s="12">
        <f t="shared" si="18"/>
        <v>0.5</v>
      </c>
      <c r="J170" s="10">
        <f t="shared" si="19"/>
        <v>1.8372704000000002</v>
      </c>
      <c r="K170" s="1">
        <f t="shared" si="20"/>
        <v>2.7559056000000002</v>
      </c>
    </row>
    <row r="171" spans="1:12" x14ac:dyDescent="0.25">
      <c r="B171" s="17">
        <v>73</v>
      </c>
      <c r="C171" s="7">
        <v>0.7</v>
      </c>
      <c r="D171" s="7">
        <v>0.62</v>
      </c>
      <c r="H171" s="10">
        <f t="shared" si="17"/>
        <v>3</v>
      </c>
      <c r="I171" s="12">
        <f t="shared" si="18"/>
        <v>0.7</v>
      </c>
      <c r="J171" s="10">
        <f t="shared" si="19"/>
        <v>2.0341208000000002</v>
      </c>
      <c r="K171" s="1">
        <f t="shared" si="20"/>
        <v>4.27165368</v>
      </c>
    </row>
    <row r="172" spans="1:12" x14ac:dyDescent="0.25">
      <c r="B172" s="17">
        <v>70</v>
      </c>
      <c r="C172" s="7">
        <v>0.4</v>
      </c>
      <c r="D172" s="7">
        <v>0.52</v>
      </c>
      <c r="H172" s="10">
        <f t="shared" si="17"/>
        <v>3</v>
      </c>
      <c r="I172" s="12">
        <f t="shared" si="18"/>
        <v>0.4</v>
      </c>
      <c r="J172" s="10">
        <f t="shared" si="19"/>
        <v>1.7060368000000001</v>
      </c>
      <c r="K172" s="1">
        <f t="shared" si="20"/>
        <v>2.0472441600000004</v>
      </c>
    </row>
    <row r="173" spans="1:12" x14ac:dyDescent="0.25">
      <c r="B173" s="17">
        <v>67</v>
      </c>
      <c r="C173" s="7">
        <v>0.4</v>
      </c>
      <c r="D173" s="7">
        <v>0.3</v>
      </c>
      <c r="H173" s="10">
        <f t="shared" si="17"/>
        <v>3</v>
      </c>
      <c r="I173" s="12">
        <f t="shared" si="18"/>
        <v>0.4</v>
      </c>
      <c r="J173" s="10">
        <f t="shared" si="19"/>
        <v>0.9842519999999999</v>
      </c>
      <c r="K173" s="1">
        <f t="shared" si="20"/>
        <v>1.1811024000000001</v>
      </c>
    </row>
    <row r="174" spans="1:12" x14ac:dyDescent="0.25">
      <c r="B174" s="17">
        <v>64</v>
      </c>
      <c r="C174" s="7">
        <v>0.25</v>
      </c>
      <c r="D174" s="7">
        <v>0</v>
      </c>
      <c r="H174" s="10">
        <f t="shared" si="17"/>
        <v>3</v>
      </c>
      <c r="I174" s="12">
        <f t="shared" si="18"/>
        <v>0.25</v>
      </c>
      <c r="J174" s="10">
        <f t="shared" si="19"/>
        <v>0</v>
      </c>
      <c r="K174" s="1">
        <f t="shared" si="20"/>
        <v>0</v>
      </c>
    </row>
    <row r="175" spans="1:12" x14ac:dyDescent="0.25">
      <c r="B175" s="17">
        <v>61</v>
      </c>
      <c r="C175" s="7">
        <v>0.45</v>
      </c>
      <c r="D175" s="7">
        <v>0.42</v>
      </c>
      <c r="H175" s="10">
        <f t="shared" si="17"/>
        <v>3</v>
      </c>
      <c r="I175" s="12">
        <f t="shared" si="18"/>
        <v>0.45</v>
      </c>
      <c r="J175" s="10">
        <f t="shared" si="19"/>
        <v>1.3779527999999999</v>
      </c>
      <c r="K175" s="1">
        <f t="shared" si="20"/>
        <v>1.8602362799999999</v>
      </c>
    </row>
    <row r="176" spans="1:12" x14ac:dyDescent="0.25">
      <c r="B176" s="17">
        <v>58</v>
      </c>
      <c r="C176" s="7">
        <v>0.45</v>
      </c>
      <c r="D176" s="7">
        <v>0.56000000000000005</v>
      </c>
      <c r="H176" s="10">
        <f t="shared" si="17"/>
        <v>3</v>
      </c>
      <c r="I176" s="12">
        <f t="shared" si="18"/>
        <v>0.45</v>
      </c>
      <c r="J176" s="10">
        <f t="shared" si="19"/>
        <v>1.8372704000000002</v>
      </c>
      <c r="K176" s="1">
        <f t="shared" si="20"/>
        <v>2.4803150400000002</v>
      </c>
    </row>
    <row r="177" spans="1:11" x14ac:dyDescent="0.25">
      <c r="B177" s="17">
        <v>55</v>
      </c>
      <c r="C177" s="7">
        <v>0.5</v>
      </c>
      <c r="D177" s="7">
        <v>0.52</v>
      </c>
      <c r="H177" s="10">
        <f t="shared" si="17"/>
        <v>3</v>
      </c>
      <c r="I177" s="12">
        <f t="shared" si="18"/>
        <v>0.5</v>
      </c>
      <c r="J177" s="10">
        <f t="shared" si="19"/>
        <v>1.7060368000000001</v>
      </c>
      <c r="K177" s="1">
        <f t="shared" si="20"/>
        <v>2.5590552000000004</v>
      </c>
    </row>
    <row r="178" spans="1:11" x14ac:dyDescent="0.25">
      <c r="B178" s="17">
        <v>52</v>
      </c>
      <c r="C178" s="7">
        <v>0.45</v>
      </c>
      <c r="D178" s="7">
        <v>0.46</v>
      </c>
      <c r="H178" s="10">
        <f t="shared" si="17"/>
        <v>3</v>
      </c>
      <c r="I178" s="12">
        <f t="shared" si="18"/>
        <v>0.45</v>
      </c>
      <c r="J178" s="10">
        <f t="shared" si="19"/>
        <v>1.5091864000000002</v>
      </c>
      <c r="K178" s="1">
        <f t="shared" si="20"/>
        <v>2.0374016400000001</v>
      </c>
    </row>
    <row r="179" spans="1:11" x14ac:dyDescent="0.25">
      <c r="B179" s="17">
        <v>49</v>
      </c>
      <c r="C179" s="7">
        <v>0.4</v>
      </c>
      <c r="D179" s="7">
        <v>0.39</v>
      </c>
      <c r="H179" s="10">
        <f t="shared" si="17"/>
        <v>3</v>
      </c>
      <c r="I179" s="12">
        <f t="shared" si="18"/>
        <v>0.4</v>
      </c>
      <c r="J179" s="10">
        <f t="shared" si="19"/>
        <v>1.2795276</v>
      </c>
      <c r="K179" s="1">
        <f t="shared" si="20"/>
        <v>1.5354331200000002</v>
      </c>
    </row>
    <row r="180" spans="1:11" x14ac:dyDescent="0.25">
      <c r="B180" s="17">
        <v>46</v>
      </c>
      <c r="C180" s="7">
        <v>0.5</v>
      </c>
      <c r="D180" s="7">
        <v>0.43</v>
      </c>
      <c r="H180" s="10">
        <f t="shared" si="17"/>
        <v>3</v>
      </c>
      <c r="I180" s="12">
        <f t="shared" si="18"/>
        <v>0.5</v>
      </c>
      <c r="J180" s="10">
        <f t="shared" si="19"/>
        <v>1.4107612</v>
      </c>
      <c r="K180" s="1">
        <f t="shared" si="20"/>
        <v>2.1161418000000003</v>
      </c>
    </row>
    <row r="181" spans="1:11" x14ac:dyDescent="0.25">
      <c r="B181" s="17">
        <v>43</v>
      </c>
      <c r="C181" s="7">
        <v>0.5</v>
      </c>
      <c r="D181" s="7">
        <v>0.18</v>
      </c>
      <c r="H181" s="10">
        <f t="shared" si="17"/>
        <v>3</v>
      </c>
      <c r="I181" s="12">
        <f t="shared" si="18"/>
        <v>0.5</v>
      </c>
      <c r="J181" s="10">
        <f t="shared" si="19"/>
        <v>0.59055119999999994</v>
      </c>
      <c r="K181" s="1">
        <f t="shared" si="20"/>
        <v>0.88582679999999991</v>
      </c>
    </row>
    <row r="182" spans="1:11" x14ac:dyDescent="0.25">
      <c r="B182" s="17">
        <v>40</v>
      </c>
      <c r="C182" s="7">
        <v>0.55000000000000004</v>
      </c>
      <c r="D182" s="7">
        <v>0.52</v>
      </c>
      <c r="H182" s="10">
        <f t="shared" si="17"/>
        <v>3</v>
      </c>
      <c r="I182" s="12">
        <f t="shared" si="18"/>
        <v>0.55000000000000004</v>
      </c>
      <c r="J182" s="10">
        <f t="shared" si="19"/>
        <v>1.7060368000000001</v>
      </c>
      <c r="K182" s="1">
        <f t="shared" si="20"/>
        <v>2.8149607200000006</v>
      </c>
    </row>
    <row r="183" spans="1:11" x14ac:dyDescent="0.25">
      <c r="B183" s="17">
        <v>37</v>
      </c>
      <c r="C183" s="7">
        <v>0.6</v>
      </c>
      <c r="D183" s="7">
        <v>0.59</v>
      </c>
      <c r="H183" s="10">
        <f t="shared" si="17"/>
        <v>3</v>
      </c>
      <c r="I183" s="12">
        <f t="shared" si="18"/>
        <v>0.6</v>
      </c>
      <c r="J183" s="10">
        <f t="shared" si="19"/>
        <v>1.9356955999999998</v>
      </c>
      <c r="K183" s="1">
        <f t="shared" si="20"/>
        <v>3.4842520799999992</v>
      </c>
    </row>
    <row r="184" spans="1:11" x14ac:dyDescent="0.25">
      <c r="B184" s="17">
        <v>34</v>
      </c>
      <c r="C184" s="7">
        <v>0.8</v>
      </c>
      <c r="D184" s="7">
        <v>0.72</v>
      </c>
      <c r="H184" s="10">
        <f t="shared" si="17"/>
        <v>3</v>
      </c>
      <c r="I184" s="12">
        <f t="shared" si="18"/>
        <v>0.8</v>
      </c>
      <c r="J184" s="10">
        <f t="shared" si="19"/>
        <v>2.3622047999999998</v>
      </c>
      <c r="K184" s="1">
        <f t="shared" si="20"/>
        <v>5.6692915200000007</v>
      </c>
    </row>
    <row r="185" spans="1:11" x14ac:dyDescent="0.25">
      <c r="B185" s="17">
        <v>31</v>
      </c>
      <c r="C185" s="7">
        <v>0.8</v>
      </c>
      <c r="D185" s="7">
        <v>0.66</v>
      </c>
      <c r="H185" s="10">
        <f t="shared" si="17"/>
        <v>3</v>
      </c>
      <c r="I185" s="12">
        <f t="shared" si="18"/>
        <v>0.8</v>
      </c>
      <c r="J185" s="10">
        <f t="shared" si="19"/>
        <v>2.1653544</v>
      </c>
      <c r="K185" s="1">
        <f t="shared" si="20"/>
        <v>5.1968505600000006</v>
      </c>
    </row>
    <row r="186" spans="1:11" x14ac:dyDescent="0.25">
      <c r="B186" s="17">
        <v>28</v>
      </c>
      <c r="C186" s="7">
        <v>0.9</v>
      </c>
      <c r="D186" s="7">
        <v>0.81</v>
      </c>
      <c r="H186" s="10">
        <f t="shared" si="17"/>
        <v>3</v>
      </c>
      <c r="I186" s="12">
        <f t="shared" si="18"/>
        <v>0.9</v>
      </c>
      <c r="J186" s="10">
        <f t="shared" si="19"/>
        <v>2.6574804000000003</v>
      </c>
      <c r="K186" s="1">
        <f t="shared" si="20"/>
        <v>7.1751970800000011</v>
      </c>
    </row>
    <row r="187" spans="1:11" x14ac:dyDescent="0.25">
      <c r="B187" s="17">
        <v>25</v>
      </c>
      <c r="C187" s="7">
        <v>0.95</v>
      </c>
      <c r="D187" s="7">
        <v>0.53</v>
      </c>
      <c r="H187" s="10">
        <f t="shared" si="17"/>
        <v>3</v>
      </c>
      <c r="I187" s="12">
        <f t="shared" si="18"/>
        <v>0.95</v>
      </c>
      <c r="J187" s="10">
        <f t="shared" si="19"/>
        <v>1.7388452000000001</v>
      </c>
      <c r="K187" s="1">
        <f t="shared" si="20"/>
        <v>4.9557088199999999</v>
      </c>
    </row>
    <row r="188" spans="1:11" x14ac:dyDescent="0.25">
      <c r="B188" s="17">
        <v>22</v>
      </c>
      <c r="C188" s="7">
        <v>0.7</v>
      </c>
      <c r="D188" s="7">
        <v>0.67</v>
      </c>
      <c r="H188" s="10">
        <f t="shared" si="17"/>
        <v>3</v>
      </c>
      <c r="I188" s="12">
        <f t="shared" si="18"/>
        <v>0.7</v>
      </c>
      <c r="J188" s="10">
        <f t="shared" si="19"/>
        <v>2.1981628</v>
      </c>
      <c r="K188" s="1">
        <f t="shared" si="20"/>
        <v>4.6161418799999989</v>
      </c>
    </row>
    <row r="189" spans="1:11" x14ac:dyDescent="0.25">
      <c r="B189" s="17">
        <v>19</v>
      </c>
      <c r="C189" s="7">
        <v>0.4</v>
      </c>
      <c r="D189" s="7">
        <v>0.44</v>
      </c>
      <c r="H189" s="10">
        <f t="shared" si="17"/>
        <v>3</v>
      </c>
      <c r="I189" s="12">
        <f t="shared" si="18"/>
        <v>0.4</v>
      </c>
      <c r="J189" s="10">
        <f t="shared" si="19"/>
        <v>1.4435696</v>
      </c>
      <c r="K189" s="1">
        <f t="shared" si="20"/>
        <v>1.7322835200000002</v>
      </c>
    </row>
    <row r="190" spans="1:11" x14ac:dyDescent="0.25">
      <c r="A190" s="1" t="s">
        <v>39</v>
      </c>
      <c r="B190" s="17">
        <v>16</v>
      </c>
      <c r="C190" s="7">
        <v>0.2</v>
      </c>
      <c r="D190" s="7">
        <v>0.08</v>
      </c>
    </row>
    <row r="197" spans="1:12" x14ac:dyDescent="0.25">
      <c r="A197" s="27">
        <v>39358</v>
      </c>
      <c r="B197" s="28">
        <v>0.79652777777777783</v>
      </c>
      <c r="C197" s="2" t="s">
        <v>122</v>
      </c>
    </row>
    <row r="200" spans="1:12" x14ac:dyDescent="0.25">
      <c r="B200" s="1" t="s">
        <v>29</v>
      </c>
      <c r="C200" s="1" t="s">
        <v>30</v>
      </c>
      <c r="D200" s="1" t="s">
        <v>44</v>
      </c>
      <c r="H200" s="8" t="s">
        <v>8</v>
      </c>
      <c r="I200" s="8" t="s">
        <v>9</v>
      </c>
      <c r="J200" s="8" t="s">
        <v>10</v>
      </c>
      <c r="K200" s="8" t="s">
        <v>11</v>
      </c>
      <c r="L200" s="8" t="s">
        <v>12</v>
      </c>
    </row>
    <row r="201" spans="1:12" x14ac:dyDescent="0.25">
      <c r="B201" s="1" t="s">
        <v>32</v>
      </c>
      <c r="C201" s="1" t="s">
        <v>33</v>
      </c>
      <c r="D201" s="1" t="s">
        <v>34</v>
      </c>
      <c r="H201" s="8" t="s">
        <v>15</v>
      </c>
      <c r="I201" s="8" t="s">
        <v>15</v>
      </c>
      <c r="J201" s="8" t="s">
        <v>16</v>
      </c>
      <c r="K201" s="8" t="s">
        <v>17</v>
      </c>
      <c r="L201" s="8" t="s">
        <v>17</v>
      </c>
    </row>
    <row r="202" spans="1:12" x14ac:dyDescent="0.25">
      <c r="B202" s="1">
        <v>84</v>
      </c>
      <c r="C202" s="7">
        <v>0</v>
      </c>
      <c r="D202" s="7">
        <v>0</v>
      </c>
      <c r="H202" s="10"/>
      <c r="I202" s="10"/>
      <c r="J202" s="10"/>
    </row>
    <row r="203" spans="1:12" x14ac:dyDescent="0.25">
      <c r="B203" s="1">
        <v>81</v>
      </c>
      <c r="C203" s="7">
        <v>0.2</v>
      </c>
      <c r="D203" s="7">
        <v>0.15</v>
      </c>
      <c r="H203" s="10">
        <f>((B204-B202)/2)*-1</f>
        <v>3</v>
      </c>
      <c r="I203" s="12">
        <f>C203</f>
        <v>0.2</v>
      </c>
      <c r="J203" s="10">
        <f>D203*3.28084</f>
        <v>0.49212599999999995</v>
      </c>
      <c r="K203" s="1">
        <f>H203*I203*J203</f>
        <v>0.29527560000000003</v>
      </c>
      <c r="L203" s="1">
        <f>SUM(K203:K231)</f>
        <v>68.178151788000008</v>
      </c>
    </row>
    <row r="204" spans="1:12" x14ac:dyDescent="0.25">
      <c r="B204" s="1">
        <v>78</v>
      </c>
      <c r="C204" s="7">
        <v>0.7</v>
      </c>
      <c r="D204" s="7">
        <v>0.6</v>
      </c>
      <c r="H204" s="10">
        <f t="shared" ref="H204:H226" si="21">((B205-B203)/2)*-1</f>
        <v>3</v>
      </c>
      <c r="I204" s="12">
        <f t="shared" ref="I204:I226" si="22">C204</f>
        <v>0.7</v>
      </c>
      <c r="J204" s="10">
        <f t="shared" ref="J204:J226" si="23">D204*3.28084</f>
        <v>1.9685039999999998</v>
      </c>
      <c r="K204" s="1">
        <f t="shared" ref="K204:K226" si="24">H204*I204*J204</f>
        <v>4.1338583999999985</v>
      </c>
    </row>
    <row r="205" spans="1:12" x14ac:dyDescent="0.25">
      <c r="B205" s="1">
        <v>75</v>
      </c>
      <c r="C205" s="7">
        <v>0.82</v>
      </c>
      <c r="D205" s="7">
        <v>0.41</v>
      </c>
      <c r="H205" s="10">
        <f t="shared" si="21"/>
        <v>3</v>
      </c>
      <c r="I205" s="12">
        <f t="shared" si="22"/>
        <v>0.82</v>
      </c>
      <c r="J205" s="10">
        <f t="shared" si="23"/>
        <v>1.3451443999999999</v>
      </c>
      <c r="K205" s="1">
        <f t="shared" si="24"/>
        <v>3.3090552239999997</v>
      </c>
    </row>
    <row r="206" spans="1:12" x14ac:dyDescent="0.25">
      <c r="B206" s="1">
        <v>72</v>
      </c>
      <c r="C206" s="7">
        <v>0.5</v>
      </c>
      <c r="D206" s="7">
        <v>0</v>
      </c>
      <c r="H206" s="10">
        <f t="shared" si="21"/>
        <v>3</v>
      </c>
      <c r="I206" s="12">
        <f t="shared" si="22"/>
        <v>0.5</v>
      </c>
      <c r="J206" s="10">
        <f t="shared" si="23"/>
        <v>0</v>
      </c>
      <c r="K206" s="1">
        <f t="shared" si="24"/>
        <v>0</v>
      </c>
    </row>
    <row r="207" spans="1:12" x14ac:dyDescent="0.25">
      <c r="B207" s="1">
        <v>69</v>
      </c>
      <c r="C207" s="7">
        <v>0.6</v>
      </c>
      <c r="D207" s="7">
        <v>0.56999999999999995</v>
      </c>
      <c r="H207" s="10">
        <f t="shared" si="21"/>
        <v>3</v>
      </c>
      <c r="I207" s="12">
        <f t="shared" si="22"/>
        <v>0.6</v>
      </c>
      <c r="J207" s="10">
        <f t="shared" si="23"/>
        <v>1.8700787999999999</v>
      </c>
      <c r="K207" s="1">
        <f t="shared" si="24"/>
        <v>3.3661418399999996</v>
      </c>
    </row>
    <row r="208" spans="1:12" x14ac:dyDescent="0.25">
      <c r="B208" s="1">
        <v>66</v>
      </c>
      <c r="C208" s="7">
        <v>0.45</v>
      </c>
      <c r="D208" s="7">
        <v>0.53</v>
      </c>
      <c r="H208" s="10">
        <f t="shared" si="21"/>
        <v>3</v>
      </c>
      <c r="I208" s="12">
        <f t="shared" si="22"/>
        <v>0.45</v>
      </c>
      <c r="J208" s="10">
        <f t="shared" si="23"/>
        <v>1.7388452000000001</v>
      </c>
      <c r="K208" s="1">
        <f t="shared" si="24"/>
        <v>2.3474410200000002</v>
      </c>
    </row>
    <row r="209" spans="2:11" x14ac:dyDescent="0.25">
      <c r="B209" s="1">
        <v>63</v>
      </c>
      <c r="C209" s="7">
        <v>0.45</v>
      </c>
      <c r="D209" s="7">
        <v>0.39</v>
      </c>
      <c r="H209" s="10">
        <f t="shared" si="21"/>
        <v>3</v>
      </c>
      <c r="I209" s="12">
        <f t="shared" si="22"/>
        <v>0.45</v>
      </c>
      <c r="J209" s="10">
        <f t="shared" si="23"/>
        <v>1.2795276</v>
      </c>
      <c r="K209" s="1">
        <f t="shared" si="24"/>
        <v>1.72736226</v>
      </c>
    </row>
    <row r="210" spans="2:11" x14ac:dyDescent="0.25">
      <c r="B210" s="1">
        <v>60</v>
      </c>
      <c r="C210" s="7">
        <v>0.35</v>
      </c>
      <c r="D210" s="7">
        <v>0.25</v>
      </c>
      <c r="H210" s="10">
        <f t="shared" si="21"/>
        <v>3</v>
      </c>
      <c r="I210" s="12">
        <f t="shared" si="22"/>
        <v>0.35</v>
      </c>
      <c r="J210" s="10">
        <f t="shared" si="23"/>
        <v>0.82020999999999999</v>
      </c>
      <c r="K210" s="1">
        <f t="shared" si="24"/>
        <v>0.86122049999999983</v>
      </c>
    </row>
    <row r="211" spans="2:11" x14ac:dyDescent="0.25">
      <c r="B211" s="1">
        <v>57</v>
      </c>
      <c r="C211" s="7">
        <v>0.55000000000000004</v>
      </c>
      <c r="D211" s="7">
        <v>0.28000000000000003</v>
      </c>
      <c r="H211" s="10">
        <f t="shared" si="21"/>
        <v>3</v>
      </c>
      <c r="I211" s="12">
        <f t="shared" si="22"/>
        <v>0.55000000000000004</v>
      </c>
      <c r="J211" s="10">
        <f t="shared" si="23"/>
        <v>0.9186352000000001</v>
      </c>
      <c r="K211" s="1">
        <f t="shared" si="24"/>
        <v>1.5157480800000003</v>
      </c>
    </row>
    <row r="212" spans="2:11" x14ac:dyDescent="0.25">
      <c r="B212" s="1">
        <v>54</v>
      </c>
      <c r="C212" s="7">
        <v>0.6</v>
      </c>
      <c r="D212" s="7">
        <v>0.36</v>
      </c>
      <c r="H212" s="10">
        <f t="shared" si="21"/>
        <v>3</v>
      </c>
      <c r="I212" s="12">
        <f t="shared" si="22"/>
        <v>0.6</v>
      </c>
      <c r="J212" s="10">
        <f t="shared" si="23"/>
        <v>1.1811023999999999</v>
      </c>
      <c r="K212" s="1">
        <f t="shared" si="24"/>
        <v>2.1259843199999997</v>
      </c>
    </row>
    <row r="213" spans="2:11" x14ac:dyDescent="0.25">
      <c r="B213" s="1">
        <v>51</v>
      </c>
      <c r="C213" s="7">
        <v>0.5</v>
      </c>
      <c r="D213" s="7">
        <v>0.35</v>
      </c>
      <c r="H213" s="10">
        <f t="shared" si="21"/>
        <v>3</v>
      </c>
      <c r="I213" s="12">
        <f t="shared" si="22"/>
        <v>0.5</v>
      </c>
      <c r="J213" s="10">
        <f t="shared" si="23"/>
        <v>1.1482939999999999</v>
      </c>
      <c r="K213" s="1">
        <f t="shared" si="24"/>
        <v>1.7224409999999999</v>
      </c>
    </row>
    <row r="214" spans="2:11" x14ac:dyDescent="0.25">
      <c r="B214" s="1">
        <v>48</v>
      </c>
      <c r="C214" s="7">
        <v>0.52</v>
      </c>
      <c r="D214" s="7">
        <v>0.51</v>
      </c>
      <c r="H214" s="10">
        <f t="shared" si="21"/>
        <v>3</v>
      </c>
      <c r="I214" s="12">
        <f t="shared" si="22"/>
        <v>0.52</v>
      </c>
      <c r="J214" s="10">
        <f t="shared" si="23"/>
        <v>1.6732283999999999</v>
      </c>
      <c r="K214" s="1">
        <f t="shared" si="24"/>
        <v>2.6102363039999998</v>
      </c>
    </row>
    <row r="215" spans="2:11" x14ac:dyDescent="0.25">
      <c r="B215" s="1">
        <v>45</v>
      </c>
      <c r="C215" s="7">
        <v>0.4</v>
      </c>
      <c r="D215" s="7">
        <v>0.46</v>
      </c>
      <c r="H215" s="10">
        <f t="shared" si="21"/>
        <v>3</v>
      </c>
      <c r="I215" s="12">
        <f t="shared" si="22"/>
        <v>0.4</v>
      </c>
      <c r="J215" s="10">
        <f t="shared" si="23"/>
        <v>1.5091864000000002</v>
      </c>
      <c r="K215" s="1">
        <f t="shared" si="24"/>
        <v>1.8110236800000004</v>
      </c>
    </row>
    <row r="216" spans="2:11" x14ac:dyDescent="0.25">
      <c r="B216" s="1">
        <v>42</v>
      </c>
      <c r="C216" s="7">
        <v>0.6</v>
      </c>
      <c r="D216" s="7">
        <v>0.45</v>
      </c>
      <c r="H216" s="10">
        <f t="shared" si="21"/>
        <v>3</v>
      </c>
      <c r="I216" s="12">
        <f t="shared" si="22"/>
        <v>0.6</v>
      </c>
      <c r="J216" s="10">
        <f t="shared" si="23"/>
        <v>1.476378</v>
      </c>
      <c r="K216" s="1">
        <f t="shared" si="24"/>
        <v>2.6574803999999999</v>
      </c>
    </row>
    <row r="217" spans="2:11" x14ac:dyDescent="0.25">
      <c r="B217" s="1">
        <v>39</v>
      </c>
      <c r="C217" s="7">
        <v>0.6</v>
      </c>
      <c r="D217" s="7">
        <v>0.34</v>
      </c>
      <c r="H217" s="10">
        <f t="shared" si="21"/>
        <v>3</v>
      </c>
      <c r="I217" s="12">
        <f t="shared" si="22"/>
        <v>0.6</v>
      </c>
      <c r="J217" s="10">
        <f t="shared" si="23"/>
        <v>1.1154856</v>
      </c>
      <c r="K217" s="1">
        <f t="shared" si="24"/>
        <v>2.0078740799999997</v>
      </c>
    </row>
    <row r="218" spans="2:11" x14ac:dyDescent="0.25">
      <c r="B218" s="1">
        <v>36</v>
      </c>
      <c r="C218" s="7">
        <v>0.6</v>
      </c>
      <c r="D218" s="7">
        <v>0.51</v>
      </c>
      <c r="H218" s="10">
        <f t="shared" si="21"/>
        <v>3</v>
      </c>
      <c r="I218" s="12">
        <f t="shared" si="22"/>
        <v>0.6</v>
      </c>
      <c r="J218" s="10">
        <f t="shared" si="23"/>
        <v>1.6732283999999999</v>
      </c>
      <c r="K218" s="1">
        <f t="shared" si="24"/>
        <v>3.0118111199999995</v>
      </c>
    </row>
    <row r="219" spans="2:11" x14ac:dyDescent="0.25">
      <c r="B219" s="1">
        <v>33</v>
      </c>
      <c r="C219" s="7">
        <v>0.6</v>
      </c>
      <c r="D219" s="7">
        <v>0.56000000000000005</v>
      </c>
      <c r="H219" s="10">
        <f t="shared" si="21"/>
        <v>3</v>
      </c>
      <c r="I219" s="12">
        <f t="shared" si="22"/>
        <v>0.6</v>
      </c>
      <c r="J219" s="10">
        <f t="shared" si="23"/>
        <v>1.8372704000000002</v>
      </c>
      <c r="K219" s="1">
        <f t="shared" si="24"/>
        <v>3.30708672</v>
      </c>
    </row>
    <row r="220" spans="2:11" x14ac:dyDescent="0.25">
      <c r="B220" s="1">
        <v>30</v>
      </c>
      <c r="C220" s="7">
        <v>0.9</v>
      </c>
      <c r="D220" s="7">
        <v>0.81</v>
      </c>
      <c r="H220" s="10">
        <f t="shared" si="21"/>
        <v>3</v>
      </c>
      <c r="I220" s="12">
        <f t="shared" si="22"/>
        <v>0.9</v>
      </c>
      <c r="J220" s="10">
        <f t="shared" si="23"/>
        <v>2.6574804000000003</v>
      </c>
      <c r="K220" s="1">
        <f t="shared" si="24"/>
        <v>7.1751970800000011</v>
      </c>
    </row>
    <row r="221" spans="2:11" x14ac:dyDescent="0.25">
      <c r="B221" s="1">
        <v>27</v>
      </c>
      <c r="C221" s="7">
        <v>1.1000000000000001</v>
      </c>
      <c r="D221" s="7">
        <v>0.74</v>
      </c>
      <c r="H221" s="10">
        <f t="shared" si="21"/>
        <v>3</v>
      </c>
      <c r="I221" s="12">
        <f t="shared" si="22"/>
        <v>1.1000000000000001</v>
      </c>
      <c r="J221" s="10">
        <f t="shared" si="23"/>
        <v>2.4278216000000001</v>
      </c>
      <c r="K221" s="1">
        <f t="shared" si="24"/>
        <v>8.0118112800000016</v>
      </c>
    </row>
    <row r="222" spans="2:11" x14ac:dyDescent="0.25">
      <c r="B222" s="1">
        <v>24</v>
      </c>
      <c r="C222" s="7">
        <v>0.95</v>
      </c>
      <c r="D222" s="7">
        <v>0.53</v>
      </c>
      <c r="H222" s="10">
        <f t="shared" si="21"/>
        <v>3</v>
      </c>
      <c r="I222" s="12">
        <f t="shared" si="22"/>
        <v>0.95</v>
      </c>
      <c r="J222" s="10">
        <f t="shared" si="23"/>
        <v>1.7388452000000001</v>
      </c>
      <c r="K222" s="1">
        <f t="shared" si="24"/>
        <v>4.9557088199999999</v>
      </c>
    </row>
    <row r="223" spans="2:11" x14ac:dyDescent="0.25">
      <c r="B223" s="1">
        <v>21</v>
      </c>
      <c r="C223" s="7">
        <v>0.95</v>
      </c>
      <c r="D223" s="7">
        <v>0.69</v>
      </c>
      <c r="H223" s="10">
        <f t="shared" si="21"/>
        <v>3</v>
      </c>
      <c r="I223" s="12">
        <f t="shared" si="22"/>
        <v>0.95</v>
      </c>
      <c r="J223" s="10">
        <f t="shared" si="23"/>
        <v>2.2637795999999999</v>
      </c>
      <c r="K223" s="1">
        <f t="shared" si="24"/>
        <v>6.4517718599999991</v>
      </c>
    </row>
    <row r="224" spans="2:11" x14ac:dyDescent="0.25">
      <c r="B224" s="1">
        <v>18</v>
      </c>
      <c r="C224" s="7">
        <v>0.5</v>
      </c>
      <c r="D224" s="7">
        <v>0.45</v>
      </c>
      <c r="H224" s="10">
        <f t="shared" si="21"/>
        <v>3</v>
      </c>
      <c r="I224" s="12">
        <f t="shared" si="22"/>
        <v>0.5</v>
      </c>
      <c r="J224" s="10">
        <f t="shared" si="23"/>
        <v>1.476378</v>
      </c>
      <c r="K224" s="1">
        <f t="shared" si="24"/>
        <v>2.2145669999999997</v>
      </c>
    </row>
    <row r="225" spans="1:13" x14ac:dyDescent="0.25">
      <c r="B225" s="1">
        <v>15</v>
      </c>
      <c r="C225" s="7">
        <v>0.5</v>
      </c>
      <c r="D225" s="7">
        <v>0.28000000000000003</v>
      </c>
      <c r="H225" s="10">
        <f t="shared" si="21"/>
        <v>3</v>
      </c>
      <c r="I225" s="12">
        <f t="shared" si="22"/>
        <v>0.5</v>
      </c>
      <c r="J225" s="10">
        <f t="shared" si="23"/>
        <v>0.9186352000000001</v>
      </c>
      <c r="K225" s="1">
        <f t="shared" si="24"/>
        <v>1.3779528000000001</v>
      </c>
    </row>
    <row r="226" spans="1:13" x14ac:dyDescent="0.25">
      <c r="B226" s="1">
        <v>12</v>
      </c>
      <c r="C226" s="7">
        <v>0.3</v>
      </c>
      <c r="D226" s="7">
        <v>0.4</v>
      </c>
      <c r="H226" s="10">
        <f t="shared" si="21"/>
        <v>3</v>
      </c>
      <c r="I226" s="12">
        <f t="shared" si="22"/>
        <v>0.3</v>
      </c>
      <c r="J226" s="10">
        <f t="shared" si="23"/>
        <v>1.3123360000000002</v>
      </c>
      <c r="K226" s="1">
        <f t="shared" si="24"/>
        <v>1.1811024000000001</v>
      </c>
    </row>
    <row r="227" spans="1:13" x14ac:dyDescent="0.25">
      <c r="B227" s="1">
        <v>9</v>
      </c>
      <c r="C227" s="7">
        <v>0.1</v>
      </c>
      <c r="D227" s="7">
        <v>7.0000000000000007E-2</v>
      </c>
    </row>
    <row r="231" spans="1:13" x14ac:dyDescent="0.25">
      <c r="A231" s="24">
        <v>39365</v>
      </c>
      <c r="B231" s="25">
        <v>0.17361111111111113</v>
      </c>
      <c r="C231" s="2" t="s">
        <v>122</v>
      </c>
    </row>
    <row r="232" spans="1:13" x14ac:dyDescent="0.25">
      <c r="C232" s="8" t="s">
        <v>15</v>
      </c>
      <c r="D232" s="8" t="s">
        <v>15</v>
      </c>
      <c r="I232" s="8" t="s">
        <v>8</v>
      </c>
      <c r="J232" s="8" t="s">
        <v>9</v>
      </c>
      <c r="K232" s="8" t="s">
        <v>10</v>
      </c>
      <c r="L232" s="8" t="s">
        <v>11</v>
      </c>
      <c r="M232" s="8" t="s">
        <v>12</v>
      </c>
    </row>
    <row r="233" spans="1:13" x14ac:dyDescent="0.25">
      <c r="C233" s="1" t="s">
        <v>29</v>
      </c>
      <c r="D233" s="1" t="s">
        <v>30</v>
      </c>
      <c r="E233" s="1" t="s">
        <v>44</v>
      </c>
      <c r="I233" s="8" t="s">
        <v>15</v>
      </c>
      <c r="J233" s="8" t="s">
        <v>15</v>
      </c>
      <c r="K233" s="8" t="s">
        <v>16</v>
      </c>
      <c r="L233" s="8" t="s">
        <v>17</v>
      </c>
      <c r="M233" s="8" t="s">
        <v>17</v>
      </c>
    </row>
    <row r="234" spans="1:13" x14ac:dyDescent="0.25">
      <c r="B234" s="1" t="s">
        <v>38</v>
      </c>
      <c r="C234" s="1">
        <v>90.6</v>
      </c>
      <c r="D234" s="1">
        <v>0</v>
      </c>
      <c r="E234" s="1">
        <v>0</v>
      </c>
      <c r="F234" s="1" t="s">
        <v>48</v>
      </c>
      <c r="I234" s="10"/>
      <c r="J234" s="10"/>
      <c r="K234" s="10"/>
    </row>
    <row r="235" spans="1:13" x14ac:dyDescent="0.25">
      <c r="C235" s="1">
        <v>90</v>
      </c>
      <c r="D235" s="7">
        <v>0.18</v>
      </c>
      <c r="E235" s="7">
        <v>0.17</v>
      </c>
      <c r="I235" s="10">
        <f>((C236-C234)/2)*-1</f>
        <v>1.7999999999999972</v>
      </c>
      <c r="J235" s="12">
        <f>D235</f>
        <v>0.18</v>
      </c>
      <c r="K235" s="10">
        <f>E235*3.28084</f>
        <v>0.55774279999999998</v>
      </c>
      <c r="L235" s="1">
        <f>I235*J235*K235</f>
        <v>0.1807086671999997</v>
      </c>
      <c r="M235" s="1">
        <f>SUM(L235:L263)</f>
        <v>69.722049475199995</v>
      </c>
    </row>
    <row r="236" spans="1:13" x14ac:dyDescent="0.25">
      <c r="C236" s="1">
        <v>87</v>
      </c>
      <c r="D236" s="7">
        <v>0.3</v>
      </c>
      <c r="E236" s="7">
        <v>0.35</v>
      </c>
      <c r="I236" s="10">
        <f t="shared" ref="I236:I259" si="25">((C237-C235)/2)*-1</f>
        <v>3</v>
      </c>
      <c r="J236" s="12">
        <f t="shared" ref="J236:J259" si="26">D236</f>
        <v>0.3</v>
      </c>
      <c r="K236" s="10">
        <f t="shared" ref="K236:K259" si="27">E236*3.28084</f>
        <v>1.1482939999999999</v>
      </c>
      <c r="L236" s="1">
        <f t="shared" ref="L236:L259" si="28">I236*J236*K236</f>
        <v>1.0334645999999998</v>
      </c>
    </row>
    <row r="237" spans="1:13" x14ac:dyDescent="0.25">
      <c r="C237" s="1">
        <v>84</v>
      </c>
      <c r="D237" s="7">
        <v>0.7</v>
      </c>
      <c r="E237" s="7">
        <v>0.55000000000000004</v>
      </c>
      <c r="I237" s="10">
        <f t="shared" si="25"/>
        <v>3</v>
      </c>
      <c r="J237" s="12">
        <f t="shared" si="26"/>
        <v>0.7</v>
      </c>
      <c r="K237" s="10">
        <f t="shared" si="27"/>
        <v>1.8044620000000002</v>
      </c>
      <c r="L237" s="1">
        <f t="shared" si="28"/>
        <v>3.7893702</v>
      </c>
    </row>
    <row r="238" spans="1:13" x14ac:dyDescent="0.25">
      <c r="C238" s="1">
        <v>81</v>
      </c>
      <c r="D238" s="7">
        <v>0.7</v>
      </c>
      <c r="E238" s="7">
        <v>0.19</v>
      </c>
      <c r="I238" s="10">
        <f t="shared" si="25"/>
        <v>3</v>
      </c>
      <c r="J238" s="12">
        <f t="shared" si="26"/>
        <v>0.7</v>
      </c>
      <c r="K238" s="10">
        <f t="shared" si="27"/>
        <v>0.62335960000000001</v>
      </c>
      <c r="L238" s="1">
        <f t="shared" si="28"/>
        <v>1.3090551599999998</v>
      </c>
    </row>
    <row r="239" spans="1:13" x14ac:dyDescent="0.25">
      <c r="C239" s="1">
        <v>78</v>
      </c>
      <c r="D239" s="7">
        <v>0.5</v>
      </c>
      <c r="E239" s="7">
        <v>0.3</v>
      </c>
      <c r="F239" s="1" t="s">
        <v>49</v>
      </c>
      <c r="G239" s="1" t="s">
        <v>15</v>
      </c>
      <c r="I239" s="10">
        <f t="shared" si="25"/>
        <v>3</v>
      </c>
      <c r="J239" s="12">
        <f t="shared" si="26"/>
        <v>0.5</v>
      </c>
      <c r="K239" s="10">
        <f t="shared" si="27"/>
        <v>0.9842519999999999</v>
      </c>
      <c r="L239" s="1">
        <f t="shared" si="28"/>
        <v>1.476378</v>
      </c>
    </row>
    <row r="240" spans="1:13" x14ac:dyDescent="0.25">
      <c r="C240" s="1">
        <v>75</v>
      </c>
      <c r="D240" s="7">
        <v>0.7</v>
      </c>
      <c r="E240" s="7">
        <v>0.56000000000000005</v>
      </c>
      <c r="F240" s="1" t="s">
        <v>50</v>
      </c>
      <c r="G240" s="1" t="s">
        <v>15</v>
      </c>
      <c r="I240" s="10">
        <f t="shared" si="25"/>
        <v>2.8999999999999986</v>
      </c>
      <c r="J240" s="12">
        <f t="shared" si="26"/>
        <v>0.7</v>
      </c>
      <c r="K240" s="10">
        <f t="shared" si="27"/>
        <v>1.8372704000000002</v>
      </c>
      <c r="L240" s="1">
        <f t="shared" si="28"/>
        <v>3.7296589119999983</v>
      </c>
    </row>
    <row r="241" spans="3:12" x14ac:dyDescent="0.25">
      <c r="C241" s="1">
        <v>72.2</v>
      </c>
      <c r="D241" s="7">
        <v>0.6</v>
      </c>
      <c r="E241" s="7">
        <v>0.41</v>
      </c>
      <c r="I241" s="10">
        <f t="shared" si="25"/>
        <v>3</v>
      </c>
      <c r="J241" s="12">
        <f t="shared" si="26"/>
        <v>0.6</v>
      </c>
      <c r="K241" s="10">
        <f t="shared" si="27"/>
        <v>1.3451443999999999</v>
      </c>
      <c r="L241" s="1">
        <f t="shared" si="28"/>
        <v>2.4212599199999998</v>
      </c>
    </row>
    <row r="242" spans="3:12" x14ac:dyDescent="0.25">
      <c r="C242" s="1">
        <v>69</v>
      </c>
      <c r="D242" s="7">
        <v>0.5</v>
      </c>
      <c r="E242" s="7">
        <v>0.55000000000000004</v>
      </c>
      <c r="I242" s="10">
        <f t="shared" si="25"/>
        <v>3.1000000000000014</v>
      </c>
      <c r="J242" s="12">
        <f t="shared" si="26"/>
        <v>0.5</v>
      </c>
      <c r="K242" s="10">
        <f t="shared" si="27"/>
        <v>1.8044620000000002</v>
      </c>
      <c r="L242" s="1">
        <f t="shared" si="28"/>
        <v>2.7969161000000016</v>
      </c>
    </row>
    <row r="243" spans="3:12" x14ac:dyDescent="0.25">
      <c r="C243" s="1">
        <v>66</v>
      </c>
      <c r="D243" s="7">
        <v>0.4</v>
      </c>
      <c r="E243" s="7">
        <v>0.26</v>
      </c>
      <c r="F243" s="1" t="s">
        <v>51</v>
      </c>
      <c r="I243" s="10">
        <f t="shared" si="25"/>
        <v>3</v>
      </c>
      <c r="J243" s="12">
        <f t="shared" si="26"/>
        <v>0.4</v>
      </c>
      <c r="K243" s="10">
        <f t="shared" si="27"/>
        <v>0.85301840000000007</v>
      </c>
      <c r="L243" s="1">
        <f t="shared" si="28"/>
        <v>1.0236220800000002</v>
      </c>
    </row>
    <row r="244" spans="3:12" x14ac:dyDescent="0.25">
      <c r="C244" s="1">
        <v>63</v>
      </c>
      <c r="D244" s="7">
        <v>0.43</v>
      </c>
      <c r="E244" s="7">
        <v>0.32</v>
      </c>
      <c r="F244" s="1" t="s">
        <v>52</v>
      </c>
      <c r="I244" s="10">
        <f t="shared" si="25"/>
        <v>3</v>
      </c>
      <c r="J244" s="12">
        <f t="shared" si="26"/>
        <v>0.43</v>
      </c>
      <c r="K244" s="10">
        <f t="shared" si="27"/>
        <v>1.0498688</v>
      </c>
      <c r="L244" s="1">
        <f t="shared" si="28"/>
        <v>1.3543307520000001</v>
      </c>
    </row>
    <row r="245" spans="3:12" x14ac:dyDescent="0.25">
      <c r="C245" s="1">
        <v>60</v>
      </c>
      <c r="D245" s="7">
        <v>0.5</v>
      </c>
      <c r="E245" s="7">
        <v>0.33</v>
      </c>
      <c r="I245" s="10">
        <f t="shared" si="25"/>
        <v>3</v>
      </c>
      <c r="J245" s="12">
        <f t="shared" si="26"/>
        <v>0.5</v>
      </c>
      <c r="K245" s="10">
        <f t="shared" si="27"/>
        <v>1.0826772</v>
      </c>
      <c r="L245" s="1">
        <f t="shared" si="28"/>
        <v>1.6240158</v>
      </c>
    </row>
    <row r="246" spans="3:12" x14ac:dyDescent="0.25">
      <c r="C246" s="1">
        <v>57</v>
      </c>
      <c r="D246" s="7">
        <v>0.57999999999999996</v>
      </c>
      <c r="E246" s="7">
        <v>0.39</v>
      </c>
      <c r="I246" s="10">
        <f t="shared" si="25"/>
        <v>3</v>
      </c>
      <c r="J246" s="12">
        <f t="shared" si="26"/>
        <v>0.57999999999999996</v>
      </c>
      <c r="K246" s="10">
        <f t="shared" si="27"/>
        <v>1.2795276</v>
      </c>
      <c r="L246" s="1">
        <f t="shared" si="28"/>
        <v>2.2263780239999997</v>
      </c>
    </row>
    <row r="247" spans="3:12" x14ac:dyDescent="0.25">
      <c r="C247" s="1">
        <v>54</v>
      </c>
      <c r="D247" s="7">
        <v>0.6</v>
      </c>
      <c r="E247" s="7">
        <v>0.43</v>
      </c>
      <c r="I247" s="10">
        <f t="shared" si="25"/>
        <v>3</v>
      </c>
      <c r="J247" s="12">
        <f t="shared" si="26"/>
        <v>0.6</v>
      </c>
      <c r="K247" s="10">
        <f t="shared" si="27"/>
        <v>1.4107612</v>
      </c>
      <c r="L247" s="1">
        <f t="shared" si="28"/>
        <v>2.5393701599999998</v>
      </c>
    </row>
    <row r="248" spans="3:12" x14ac:dyDescent="0.25">
      <c r="C248" s="1">
        <v>51</v>
      </c>
      <c r="D248" s="7">
        <v>0.54</v>
      </c>
      <c r="E248" s="7">
        <v>0.34</v>
      </c>
      <c r="I248" s="10">
        <f t="shared" si="25"/>
        <v>3</v>
      </c>
      <c r="J248" s="12">
        <f t="shared" si="26"/>
        <v>0.54</v>
      </c>
      <c r="K248" s="10">
        <f t="shared" si="27"/>
        <v>1.1154856</v>
      </c>
      <c r="L248" s="1">
        <f t="shared" si="28"/>
        <v>1.8070866720000001</v>
      </c>
    </row>
    <row r="249" spans="3:12" x14ac:dyDescent="0.25">
      <c r="C249" s="1">
        <v>48</v>
      </c>
      <c r="D249" s="7">
        <v>0.48</v>
      </c>
      <c r="E249" s="7">
        <v>0.28999999999999998</v>
      </c>
      <c r="I249" s="10">
        <f t="shared" si="25"/>
        <v>3</v>
      </c>
      <c r="J249" s="12">
        <f t="shared" si="26"/>
        <v>0.48</v>
      </c>
      <c r="K249" s="10">
        <f t="shared" si="27"/>
        <v>0.95144359999999994</v>
      </c>
      <c r="L249" s="1">
        <f t="shared" si="28"/>
        <v>1.3700787839999999</v>
      </c>
    </row>
    <row r="250" spans="3:12" x14ac:dyDescent="0.25">
      <c r="C250" s="1">
        <v>45</v>
      </c>
      <c r="D250" s="7">
        <v>0.55000000000000004</v>
      </c>
      <c r="E250" s="7">
        <v>0.28000000000000003</v>
      </c>
      <c r="I250" s="10">
        <f t="shared" si="25"/>
        <v>3</v>
      </c>
      <c r="J250" s="12">
        <f t="shared" si="26"/>
        <v>0.55000000000000004</v>
      </c>
      <c r="K250" s="10">
        <f t="shared" si="27"/>
        <v>0.9186352000000001</v>
      </c>
      <c r="L250" s="1">
        <f t="shared" si="28"/>
        <v>1.5157480800000003</v>
      </c>
    </row>
    <row r="251" spans="3:12" x14ac:dyDescent="0.25">
      <c r="C251" s="1">
        <v>42</v>
      </c>
      <c r="D251" s="7">
        <v>0.57999999999999996</v>
      </c>
      <c r="E251" s="7">
        <v>0.6</v>
      </c>
      <c r="I251" s="10">
        <f t="shared" si="25"/>
        <v>3</v>
      </c>
      <c r="J251" s="12">
        <f t="shared" si="26"/>
        <v>0.57999999999999996</v>
      </c>
      <c r="K251" s="10">
        <f t="shared" si="27"/>
        <v>1.9685039999999998</v>
      </c>
      <c r="L251" s="1">
        <f t="shared" si="28"/>
        <v>3.4251969599999992</v>
      </c>
    </row>
    <row r="252" spans="3:12" x14ac:dyDescent="0.25">
      <c r="C252" s="1">
        <v>39</v>
      </c>
      <c r="D252" s="7">
        <v>0.78</v>
      </c>
      <c r="E252" s="7">
        <v>0.51</v>
      </c>
      <c r="I252" s="10">
        <f t="shared" si="25"/>
        <v>3</v>
      </c>
      <c r="J252" s="12">
        <f t="shared" si="26"/>
        <v>0.78</v>
      </c>
      <c r="K252" s="10">
        <f t="shared" si="27"/>
        <v>1.6732283999999999</v>
      </c>
      <c r="L252" s="1">
        <f t="shared" si="28"/>
        <v>3.9153544559999998</v>
      </c>
    </row>
    <row r="253" spans="3:12" x14ac:dyDescent="0.25">
      <c r="C253" s="1">
        <v>36</v>
      </c>
      <c r="D253" s="7">
        <v>0.75</v>
      </c>
      <c r="E253" s="7">
        <v>0.73</v>
      </c>
      <c r="I253" s="10">
        <f t="shared" si="25"/>
        <v>3</v>
      </c>
      <c r="J253" s="12">
        <f t="shared" si="26"/>
        <v>0.75</v>
      </c>
      <c r="K253" s="10">
        <f t="shared" si="27"/>
        <v>2.3950131999999997</v>
      </c>
      <c r="L253" s="1">
        <f t="shared" si="28"/>
        <v>5.3887796999999997</v>
      </c>
    </row>
    <row r="254" spans="3:12" x14ac:dyDescent="0.25">
      <c r="C254" s="1">
        <v>33</v>
      </c>
      <c r="D254" s="7">
        <v>0.95</v>
      </c>
      <c r="E254" s="7">
        <v>0.91</v>
      </c>
      <c r="I254" s="10">
        <f t="shared" si="25"/>
        <v>3</v>
      </c>
      <c r="J254" s="12">
        <f t="shared" si="26"/>
        <v>0.95</v>
      </c>
      <c r="K254" s="10">
        <f t="shared" si="27"/>
        <v>2.9855643999999999</v>
      </c>
      <c r="L254" s="1">
        <f t="shared" si="28"/>
        <v>8.5088585399999985</v>
      </c>
    </row>
    <row r="255" spans="3:12" x14ac:dyDescent="0.25">
      <c r="C255" s="1">
        <v>30</v>
      </c>
      <c r="D255" s="7">
        <v>1</v>
      </c>
      <c r="E255" s="7">
        <v>0.52</v>
      </c>
      <c r="I255" s="10">
        <f t="shared" si="25"/>
        <v>3</v>
      </c>
      <c r="J255" s="12">
        <f t="shared" si="26"/>
        <v>1</v>
      </c>
      <c r="K255" s="10">
        <f t="shared" si="27"/>
        <v>1.7060368000000001</v>
      </c>
      <c r="L255" s="1">
        <f t="shared" si="28"/>
        <v>5.1181104000000008</v>
      </c>
    </row>
    <row r="256" spans="3:12" x14ac:dyDescent="0.25">
      <c r="C256" s="1">
        <v>27</v>
      </c>
      <c r="D256" s="7">
        <v>1</v>
      </c>
      <c r="E256" s="7">
        <v>0.56000000000000005</v>
      </c>
      <c r="I256" s="10">
        <f t="shared" si="25"/>
        <v>3</v>
      </c>
      <c r="J256" s="12">
        <f t="shared" si="26"/>
        <v>1</v>
      </c>
      <c r="K256" s="10">
        <f t="shared" si="27"/>
        <v>1.8372704000000002</v>
      </c>
      <c r="L256" s="1">
        <f t="shared" si="28"/>
        <v>5.5118112000000004</v>
      </c>
    </row>
    <row r="257" spans="3:12" x14ac:dyDescent="0.25">
      <c r="C257" s="1">
        <v>24</v>
      </c>
      <c r="D257" s="7">
        <v>0.65</v>
      </c>
      <c r="E257" s="7">
        <v>0.79</v>
      </c>
      <c r="I257" s="10">
        <f t="shared" si="25"/>
        <v>3</v>
      </c>
      <c r="J257" s="12">
        <f t="shared" si="26"/>
        <v>0.65</v>
      </c>
      <c r="K257" s="10">
        <f t="shared" si="27"/>
        <v>2.5918635999999999</v>
      </c>
      <c r="L257" s="1">
        <f t="shared" si="28"/>
        <v>5.0541340200000002</v>
      </c>
    </row>
    <row r="258" spans="3:12" x14ac:dyDescent="0.25">
      <c r="C258" s="1">
        <v>21</v>
      </c>
      <c r="D258" s="7">
        <v>0.4</v>
      </c>
      <c r="E258" s="7">
        <v>0.5</v>
      </c>
      <c r="I258" s="10">
        <f t="shared" si="25"/>
        <v>3</v>
      </c>
      <c r="J258" s="12">
        <f t="shared" si="26"/>
        <v>0.4</v>
      </c>
      <c r="K258" s="10">
        <f t="shared" si="27"/>
        <v>1.64042</v>
      </c>
      <c r="L258" s="1">
        <f t="shared" si="28"/>
        <v>1.9685040000000003</v>
      </c>
    </row>
    <row r="259" spans="3:12" x14ac:dyDescent="0.25">
      <c r="C259" s="1">
        <v>18</v>
      </c>
      <c r="D259" s="7">
        <v>0.28000000000000003</v>
      </c>
      <c r="E259" s="7">
        <v>0.23</v>
      </c>
      <c r="I259" s="10">
        <f t="shared" si="25"/>
        <v>3</v>
      </c>
      <c r="J259" s="12">
        <f t="shared" si="26"/>
        <v>0.28000000000000003</v>
      </c>
      <c r="K259" s="10">
        <f t="shared" si="27"/>
        <v>0.75459320000000008</v>
      </c>
      <c r="L259" s="1">
        <f t="shared" si="28"/>
        <v>0.6338582880000001</v>
      </c>
    </row>
    <row r="260" spans="3:12" x14ac:dyDescent="0.25">
      <c r="C260" s="1">
        <v>15</v>
      </c>
      <c r="D260" s="7">
        <v>0</v>
      </c>
      <c r="E260" s="7">
        <v>0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BA165-3A5B-4ACE-8F34-339B3B4F11CC}">
  <dimension ref="A1:M70"/>
  <sheetViews>
    <sheetView workbookViewId="0">
      <selection activeCell="A2" sqref="A2"/>
    </sheetView>
  </sheetViews>
  <sheetFormatPr defaultRowHeight="13.2" x14ac:dyDescent="0.25"/>
  <cols>
    <col min="1" max="1" width="12.44140625" style="1" customWidth="1"/>
    <col min="2" max="4" width="8.88671875" style="1"/>
    <col min="5" max="5" width="13.6640625" style="1" customWidth="1"/>
    <col min="6" max="7" width="8.88671875" style="1"/>
    <col min="8" max="10" width="8.88671875" style="10"/>
    <col min="11" max="256" width="8.88671875" style="1"/>
    <col min="257" max="257" width="12.44140625" style="1" customWidth="1"/>
    <col min="258" max="260" width="8.88671875" style="1"/>
    <col min="261" max="261" width="13.6640625" style="1" customWidth="1"/>
    <col min="262" max="512" width="8.88671875" style="1"/>
    <col min="513" max="513" width="12.44140625" style="1" customWidth="1"/>
    <col min="514" max="516" width="8.88671875" style="1"/>
    <col min="517" max="517" width="13.6640625" style="1" customWidth="1"/>
    <col min="518" max="768" width="8.88671875" style="1"/>
    <col min="769" max="769" width="12.44140625" style="1" customWidth="1"/>
    <col min="770" max="772" width="8.88671875" style="1"/>
    <col min="773" max="773" width="13.6640625" style="1" customWidth="1"/>
    <col min="774" max="1024" width="8.88671875" style="1"/>
    <col min="1025" max="1025" width="12.44140625" style="1" customWidth="1"/>
    <col min="1026" max="1028" width="8.88671875" style="1"/>
    <col min="1029" max="1029" width="13.6640625" style="1" customWidth="1"/>
    <col min="1030" max="1280" width="8.88671875" style="1"/>
    <col min="1281" max="1281" width="12.44140625" style="1" customWidth="1"/>
    <col min="1282" max="1284" width="8.88671875" style="1"/>
    <col min="1285" max="1285" width="13.6640625" style="1" customWidth="1"/>
    <col min="1286" max="1536" width="8.88671875" style="1"/>
    <col min="1537" max="1537" width="12.44140625" style="1" customWidth="1"/>
    <col min="1538" max="1540" width="8.88671875" style="1"/>
    <col min="1541" max="1541" width="13.6640625" style="1" customWidth="1"/>
    <col min="1542" max="1792" width="8.88671875" style="1"/>
    <col min="1793" max="1793" width="12.44140625" style="1" customWidth="1"/>
    <col min="1794" max="1796" width="8.88671875" style="1"/>
    <col min="1797" max="1797" width="13.6640625" style="1" customWidth="1"/>
    <col min="1798" max="2048" width="8.88671875" style="1"/>
    <col min="2049" max="2049" width="12.44140625" style="1" customWidth="1"/>
    <col min="2050" max="2052" width="8.88671875" style="1"/>
    <col min="2053" max="2053" width="13.6640625" style="1" customWidth="1"/>
    <col min="2054" max="2304" width="8.88671875" style="1"/>
    <col min="2305" max="2305" width="12.44140625" style="1" customWidth="1"/>
    <col min="2306" max="2308" width="8.88671875" style="1"/>
    <col min="2309" max="2309" width="13.6640625" style="1" customWidth="1"/>
    <col min="2310" max="2560" width="8.88671875" style="1"/>
    <col min="2561" max="2561" width="12.44140625" style="1" customWidth="1"/>
    <col min="2562" max="2564" width="8.88671875" style="1"/>
    <col min="2565" max="2565" width="13.6640625" style="1" customWidth="1"/>
    <col min="2566" max="2816" width="8.88671875" style="1"/>
    <col min="2817" max="2817" width="12.44140625" style="1" customWidth="1"/>
    <col min="2818" max="2820" width="8.88671875" style="1"/>
    <col min="2821" max="2821" width="13.6640625" style="1" customWidth="1"/>
    <col min="2822" max="3072" width="8.88671875" style="1"/>
    <col min="3073" max="3073" width="12.44140625" style="1" customWidth="1"/>
    <col min="3074" max="3076" width="8.88671875" style="1"/>
    <col min="3077" max="3077" width="13.6640625" style="1" customWidth="1"/>
    <col min="3078" max="3328" width="8.88671875" style="1"/>
    <col min="3329" max="3329" width="12.44140625" style="1" customWidth="1"/>
    <col min="3330" max="3332" width="8.88671875" style="1"/>
    <col min="3333" max="3333" width="13.6640625" style="1" customWidth="1"/>
    <col min="3334" max="3584" width="8.88671875" style="1"/>
    <col min="3585" max="3585" width="12.44140625" style="1" customWidth="1"/>
    <col min="3586" max="3588" width="8.88671875" style="1"/>
    <col min="3589" max="3589" width="13.6640625" style="1" customWidth="1"/>
    <col min="3590" max="3840" width="8.88671875" style="1"/>
    <col min="3841" max="3841" width="12.44140625" style="1" customWidth="1"/>
    <col min="3842" max="3844" width="8.88671875" style="1"/>
    <col min="3845" max="3845" width="13.6640625" style="1" customWidth="1"/>
    <col min="3846" max="4096" width="8.88671875" style="1"/>
    <col min="4097" max="4097" width="12.44140625" style="1" customWidth="1"/>
    <col min="4098" max="4100" width="8.88671875" style="1"/>
    <col min="4101" max="4101" width="13.6640625" style="1" customWidth="1"/>
    <col min="4102" max="4352" width="8.88671875" style="1"/>
    <col min="4353" max="4353" width="12.44140625" style="1" customWidth="1"/>
    <col min="4354" max="4356" width="8.88671875" style="1"/>
    <col min="4357" max="4357" width="13.6640625" style="1" customWidth="1"/>
    <col min="4358" max="4608" width="8.88671875" style="1"/>
    <col min="4609" max="4609" width="12.44140625" style="1" customWidth="1"/>
    <col min="4610" max="4612" width="8.88671875" style="1"/>
    <col min="4613" max="4613" width="13.6640625" style="1" customWidth="1"/>
    <col min="4614" max="4864" width="8.88671875" style="1"/>
    <col min="4865" max="4865" width="12.44140625" style="1" customWidth="1"/>
    <col min="4866" max="4868" width="8.88671875" style="1"/>
    <col min="4869" max="4869" width="13.6640625" style="1" customWidth="1"/>
    <col min="4870" max="5120" width="8.88671875" style="1"/>
    <col min="5121" max="5121" width="12.44140625" style="1" customWidth="1"/>
    <col min="5122" max="5124" width="8.88671875" style="1"/>
    <col min="5125" max="5125" width="13.6640625" style="1" customWidth="1"/>
    <col min="5126" max="5376" width="8.88671875" style="1"/>
    <col min="5377" max="5377" width="12.44140625" style="1" customWidth="1"/>
    <col min="5378" max="5380" width="8.88671875" style="1"/>
    <col min="5381" max="5381" width="13.6640625" style="1" customWidth="1"/>
    <col min="5382" max="5632" width="8.88671875" style="1"/>
    <col min="5633" max="5633" width="12.44140625" style="1" customWidth="1"/>
    <col min="5634" max="5636" width="8.88671875" style="1"/>
    <col min="5637" max="5637" width="13.6640625" style="1" customWidth="1"/>
    <col min="5638" max="5888" width="8.88671875" style="1"/>
    <col min="5889" max="5889" width="12.44140625" style="1" customWidth="1"/>
    <col min="5890" max="5892" width="8.88671875" style="1"/>
    <col min="5893" max="5893" width="13.6640625" style="1" customWidth="1"/>
    <col min="5894" max="6144" width="8.88671875" style="1"/>
    <col min="6145" max="6145" width="12.44140625" style="1" customWidth="1"/>
    <col min="6146" max="6148" width="8.88671875" style="1"/>
    <col min="6149" max="6149" width="13.6640625" style="1" customWidth="1"/>
    <col min="6150" max="6400" width="8.88671875" style="1"/>
    <col min="6401" max="6401" width="12.44140625" style="1" customWidth="1"/>
    <col min="6402" max="6404" width="8.88671875" style="1"/>
    <col min="6405" max="6405" width="13.6640625" style="1" customWidth="1"/>
    <col min="6406" max="6656" width="8.88671875" style="1"/>
    <col min="6657" max="6657" width="12.44140625" style="1" customWidth="1"/>
    <col min="6658" max="6660" width="8.88671875" style="1"/>
    <col min="6661" max="6661" width="13.6640625" style="1" customWidth="1"/>
    <col min="6662" max="6912" width="8.88671875" style="1"/>
    <col min="6913" max="6913" width="12.44140625" style="1" customWidth="1"/>
    <col min="6914" max="6916" width="8.88671875" style="1"/>
    <col min="6917" max="6917" width="13.6640625" style="1" customWidth="1"/>
    <col min="6918" max="7168" width="8.88671875" style="1"/>
    <col min="7169" max="7169" width="12.44140625" style="1" customWidth="1"/>
    <col min="7170" max="7172" width="8.88671875" style="1"/>
    <col min="7173" max="7173" width="13.6640625" style="1" customWidth="1"/>
    <col min="7174" max="7424" width="8.88671875" style="1"/>
    <col min="7425" max="7425" width="12.44140625" style="1" customWidth="1"/>
    <col min="7426" max="7428" width="8.88671875" style="1"/>
    <col min="7429" max="7429" width="13.6640625" style="1" customWidth="1"/>
    <col min="7430" max="7680" width="8.88671875" style="1"/>
    <col min="7681" max="7681" width="12.44140625" style="1" customWidth="1"/>
    <col min="7682" max="7684" width="8.88671875" style="1"/>
    <col min="7685" max="7685" width="13.6640625" style="1" customWidth="1"/>
    <col min="7686" max="7936" width="8.88671875" style="1"/>
    <col min="7937" max="7937" width="12.44140625" style="1" customWidth="1"/>
    <col min="7938" max="7940" width="8.88671875" style="1"/>
    <col min="7941" max="7941" width="13.6640625" style="1" customWidth="1"/>
    <col min="7942" max="8192" width="8.88671875" style="1"/>
    <col min="8193" max="8193" width="12.44140625" style="1" customWidth="1"/>
    <col min="8194" max="8196" width="8.88671875" style="1"/>
    <col min="8197" max="8197" width="13.6640625" style="1" customWidth="1"/>
    <col min="8198" max="8448" width="8.88671875" style="1"/>
    <col min="8449" max="8449" width="12.44140625" style="1" customWidth="1"/>
    <col min="8450" max="8452" width="8.88671875" style="1"/>
    <col min="8453" max="8453" width="13.6640625" style="1" customWidth="1"/>
    <col min="8454" max="8704" width="8.88671875" style="1"/>
    <col min="8705" max="8705" width="12.44140625" style="1" customWidth="1"/>
    <col min="8706" max="8708" width="8.88671875" style="1"/>
    <col min="8709" max="8709" width="13.6640625" style="1" customWidth="1"/>
    <col min="8710" max="8960" width="8.88671875" style="1"/>
    <col min="8961" max="8961" width="12.44140625" style="1" customWidth="1"/>
    <col min="8962" max="8964" width="8.88671875" style="1"/>
    <col min="8965" max="8965" width="13.6640625" style="1" customWidth="1"/>
    <col min="8966" max="9216" width="8.88671875" style="1"/>
    <col min="9217" max="9217" width="12.44140625" style="1" customWidth="1"/>
    <col min="9218" max="9220" width="8.88671875" style="1"/>
    <col min="9221" max="9221" width="13.6640625" style="1" customWidth="1"/>
    <col min="9222" max="9472" width="8.88671875" style="1"/>
    <col min="9473" max="9473" width="12.44140625" style="1" customWidth="1"/>
    <col min="9474" max="9476" width="8.88671875" style="1"/>
    <col min="9477" max="9477" width="13.6640625" style="1" customWidth="1"/>
    <col min="9478" max="9728" width="8.88671875" style="1"/>
    <col min="9729" max="9729" width="12.44140625" style="1" customWidth="1"/>
    <col min="9730" max="9732" width="8.88671875" style="1"/>
    <col min="9733" max="9733" width="13.6640625" style="1" customWidth="1"/>
    <col min="9734" max="9984" width="8.88671875" style="1"/>
    <col min="9985" max="9985" width="12.44140625" style="1" customWidth="1"/>
    <col min="9986" max="9988" width="8.88671875" style="1"/>
    <col min="9989" max="9989" width="13.6640625" style="1" customWidth="1"/>
    <col min="9990" max="10240" width="8.88671875" style="1"/>
    <col min="10241" max="10241" width="12.44140625" style="1" customWidth="1"/>
    <col min="10242" max="10244" width="8.88671875" style="1"/>
    <col min="10245" max="10245" width="13.6640625" style="1" customWidth="1"/>
    <col min="10246" max="10496" width="8.88671875" style="1"/>
    <col min="10497" max="10497" width="12.44140625" style="1" customWidth="1"/>
    <col min="10498" max="10500" width="8.88671875" style="1"/>
    <col min="10501" max="10501" width="13.6640625" style="1" customWidth="1"/>
    <col min="10502" max="10752" width="8.88671875" style="1"/>
    <col min="10753" max="10753" width="12.44140625" style="1" customWidth="1"/>
    <col min="10754" max="10756" width="8.88671875" style="1"/>
    <col min="10757" max="10757" width="13.6640625" style="1" customWidth="1"/>
    <col min="10758" max="11008" width="8.88671875" style="1"/>
    <col min="11009" max="11009" width="12.44140625" style="1" customWidth="1"/>
    <col min="11010" max="11012" width="8.88671875" style="1"/>
    <col min="11013" max="11013" width="13.6640625" style="1" customWidth="1"/>
    <col min="11014" max="11264" width="8.88671875" style="1"/>
    <col min="11265" max="11265" width="12.44140625" style="1" customWidth="1"/>
    <col min="11266" max="11268" width="8.88671875" style="1"/>
    <col min="11269" max="11269" width="13.6640625" style="1" customWidth="1"/>
    <col min="11270" max="11520" width="8.88671875" style="1"/>
    <col min="11521" max="11521" width="12.44140625" style="1" customWidth="1"/>
    <col min="11522" max="11524" width="8.88671875" style="1"/>
    <col min="11525" max="11525" width="13.6640625" style="1" customWidth="1"/>
    <col min="11526" max="11776" width="8.88671875" style="1"/>
    <col min="11777" max="11777" width="12.44140625" style="1" customWidth="1"/>
    <col min="11778" max="11780" width="8.88671875" style="1"/>
    <col min="11781" max="11781" width="13.6640625" style="1" customWidth="1"/>
    <col min="11782" max="12032" width="8.88671875" style="1"/>
    <col min="12033" max="12033" width="12.44140625" style="1" customWidth="1"/>
    <col min="12034" max="12036" width="8.88671875" style="1"/>
    <col min="12037" max="12037" width="13.6640625" style="1" customWidth="1"/>
    <col min="12038" max="12288" width="8.88671875" style="1"/>
    <col min="12289" max="12289" width="12.44140625" style="1" customWidth="1"/>
    <col min="12290" max="12292" width="8.88671875" style="1"/>
    <col min="12293" max="12293" width="13.6640625" style="1" customWidth="1"/>
    <col min="12294" max="12544" width="8.88671875" style="1"/>
    <col min="12545" max="12545" width="12.44140625" style="1" customWidth="1"/>
    <col min="12546" max="12548" width="8.88671875" style="1"/>
    <col min="12549" max="12549" width="13.6640625" style="1" customWidth="1"/>
    <col min="12550" max="12800" width="8.88671875" style="1"/>
    <col min="12801" max="12801" width="12.44140625" style="1" customWidth="1"/>
    <col min="12802" max="12804" width="8.88671875" style="1"/>
    <col min="12805" max="12805" width="13.6640625" style="1" customWidth="1"/>
    <col min="12806" max="13056" width="8.88671875" style="1"/>
    <col min="13057" max="13057" width="12.44140625" style="1" customWidth="1"/>
    <col min="13058" max="13060" width="8.88671875" style="1"/>
    <col min="13061" max="13061" width="13.6640625" style="1" customWidth="1"/>
    <col min="13062" max="13312" width="8.88671875" style="1"/>
    <col min="13313" max="13313" width="12.44140625" style="1" customWidth="1"/>
    <col min="13314" max="13316" width="8.88671875" style="1"/>
    <col min="13317" max="13317" width="13.6640625" style="1" customWidth="1"/>
    <col min="13318" max="13568" width="8.88671875" style="1"/>
    <col min="13569" max="13569" width="12.44140625" style="1" customWidth="1"/>
    <col min="13570" max="13572" width="8.88671875" style="1"/>
    <col min="13573" max="13573" width="13.6640625" style="1" customWidth="1"/>
    <col min="13574" max="13824" width="8.88671875" style="1"/>
    <col min="13825" max="13825" width="12.44140625" style="1" customWidth="1"/>
    <col min="13826" max="13828" width="8.88671875" style="1"/>
    <col min="13829" max="13829" width="13.6640625" style="1" customWidth="1"/>
    <col min="13830" max="14080" width="8.88671875" style="1"/>
    <col min="14081" max="14081" width="12.44140625" style="1" customWidth="1"/>
    <col min="14082" max="14084" width="8.88671875" style="1"/>
    <col min="14085" max="14085" width="13.6640625" style="1" customWidth="1"/>
    <col min="14086" max="14336" width="8.88671875" style="1"/>
    <col min="14337" max="14337" width="12.44140625" style="1" customWidth="1"/>
    <col min="14338" max="14340" width="8.88671875" style="1"/>
    <col min="14341" max="14341" width="13.6640625" style="1" customWidth="1"/>
    <col min="14342" max="14592" width="8.88671875" style="1"/>
    <col min="14593" max="14593" width="12.44140625" style="1" customWidth="1"/>
    <col min="14594" max="14596" width="8.88671875" style="1"/>
    <col min="14597" max="14597" width="13.6640625" style="1" customWidth="1"/>
    <col min="14598" max="14848" width="8.88671875" style="1"/>
    <col min="14849" max="14849" width="12.44140625" style="1" customWidth="1"/>
    <col min="14850" max="14852" width="8.88671875" style="1"/>
    <col min="14853" max="14853" width="13.6640625" style="1" customWidth="1"/>
    <col min="14854" max="15104" width="8.88671875" style="1"/>
    <col min="15105" max="15105" width="12.44140625" style="1" customWidth="1"/>
    <col min="15106" max="15108" width="8.88671875" style="1"/>
    <col min="15109" max="15109" width="13.6640625" style="1" customWidth="1"/>
    <col min="15110" max="15360" width="8.88671875" style="1"/>
    <col min="15361" max="15361" width="12.44140625" style="1" customWidth="1"/>
    <col min="15362" max="15364" width="8.88671875" style="1"/>
    <col min="15365" max="15365" width="13.6640625" style="1" customWidth="1"/>
    <col min="15366" max="15616" width="8.88671875" style="1"/>
    <col min="15617" max="15617" width="12.44140625" style="1" customWidth="1"/>
    <col min="15618" max="15620" width="8.88671875" style="1"/>
    <col min="15621" max="15621" width="13.6640625" style="1" customWidth="1"/>
    <col min="15622" max="15872" width="8.88671875" style="1"/>
    <col min="15873" max="15873" width="12.44140625" style="1" customWidth="1"/>
    <col min="15874" max="15876" width="8.88671875" style="1"/>
    <col min="15877" max="15877" width="13.6640625" style="1" customWidth="1"/>
    <col min="15878" max="16128" width="8.88671875" style="1"/>
    <col min="16129" max="16129" width="12.44140625" style="1" customWidth="1"/>
    <col min="16130" max="16132" width="8.88671875" style="1"/>
    <col min="16133" max="16133" width="13.6640625" style="1" customWidth="1"/>
    <col min="16134" max="16384" width="8.88671875" style="1"/>
  </cols>
  <sheetData>
    <row r="1" spans="1:12" x14ac:dyDescent="0.25">
      <c r="A1" s="2" t="s">
        <v>124</v>
      </c>
    </row>
    <row r="2" spans="1:12" x14ac:dyDescent="0.25">
      <c r="A2" s="1" t="s">
        <v>120</v>
      </c>
    </row>
    <row r="5" spans="1:12" x14ac:dyDescent="0.25">
      <c r="A5" s="27">
        <v>39346</v>
      </c>
      <c r="B5" s="2"/>
      <c r="C5" s="2" t="s">
        <v>125</v>
      </c>
    </row>
    <row r="7" spans="1:12" x14ac:dyDescent="0.25">
      <c r="B7" s="1" t="s">
        <v>29</v>
      </c>
      <c r="C7" s="1" t="s">
        <v>30</v>
      </c>
      <c r="D7" s="1" t="s">
        <v>44</v>
      </c>
      <c r="H7" s="8" t="s">
        <v>8</v>
      </c>
      <c r="I7" s="8" t="s">
        <v>9</v>
      </c>
      <c r="J7" s="8" t="s">
        <v>10</v>
      </c>
      <c r="K7" s="8" t="s">
        <v>11</v>
      </c>
      <c r="L7" s="8" t="s">
        <v>12</v>
      </c>
    </row>
    <row r="8" spans="1:12" x14ac:dyDescent="0.25">
      <c r="B8" s="1" t="s">
        <v>32</v>
      </c>
      <c r="C8" s="1" t="s">
        <v>33</v>
      </c>
      <c r="D8" s="1" t="s">
        <v>34</v>
      </c>
      <c r="H8" s="8" t="s">
        <v>15</v>
      </c>
      <c r="I8" s="8" t="s">
        <v>15</v>
      </c>
      <c r="J8" s="8" t="s">
        <v>16</v>
      </c>
      <c r="K8" s="8" t="s">
        <v>17</v>
      </c>
      <c r="L8" s="8" t="s">
        <v>17</v>
      </c>
    </row>
    <row r="9" spans="1:12" x14ac:dyDescent="0.25">
      <c r="B9" s="1">
        <v>4</v>
      </c>
      <c r="C9" s="7">
        <v>0</v>
      </c>
      <c r="D9" s="7">
        <v>0</v>
      </c>
      <c r="F9" s="1" t="s">
        <v>39</v>
      </c>
    </row>
    <row r="10" spans="1:12" x14ac:dyDescent="0.25">
      <c r="B10" s="1">
        <v>5</v>
      </c>
      <c r="C10" s="7">
        <v>0.5</v>
      </c>
      <c r="D10" s="7">
        <v>0</v>
      </c>
      <c r="H10" s="10">
        <f>(B11-B9)/2</f>
        <v>1</v>
      </c>
      <c r="I10" s="12">
        <f>C10</f>
        <v>0.5</v>
      </c>
      <c r="J10" s="10">
        <f>D10*3.28084</f>
        <v>0</v>
      </c>
      <c r="K10" s="1">
        <f>H10*I10*J10</f>
        <v>0</v>
      </c>
      <c r="L10" s="1">
        <f>SUM(K10:K36)</f>
        <v>32.133531212000001</v>
      </c>
    </row>
    <row r="11" spans="1:12" x14ac:dyDescent="0.25">
      <c r="B11" s="1">
        <v>6</v>
      </c>
      <c r="C11" s="7">
        <v>0.3</v>
      </c>
      <c r="D11" s="7">
        <v>0.02</v>
      </c>
      <c r="H11" s="10">
        <f t="shared" ref="H11:H33" si="0">(B12-B10)/2</f>
        <v>1</v>
      </c>
      <c r="I11" s="12">
        <f t="shared" ref="I11:I33" si="1">C11</f>
        <v>0.3</v>
      </c>
      <c r="J11" s="10">
        <f t="shared" ref="J11:J33" si="2">D11*3.28084</f>
        <v>6.5616800000000003E-2</v>
      </c>
      <c r="K11" s="1">
        <f t="shared" ref="K11:K33" si="3">H11*I11*J11</f>
        <v>1.9685040000000001E-2</v>
      </c>
    </row>
    <row r="12" spans="1:12" x14ac:dyDescent="0.25">
      <c r="B12" s="1">
        <v>7</v>
      </c>
      <c r="C12" s="7">
        <v>0.4</v>
      </c>
      <c r="D12" s="7">
        <v>0</v>
      </c>
      <c r="H12" s="10">
        <f t="shared" si="0"/>
        <v>1</v>
      </c>
      <c r="I12" s="12">
        <f t="shared" si="1"/>
        <v>0.4</v>
      </c>
      <c r="J12" s="10">
        <f t="shared" si="2"/>
        <v>0</v>
      </c>
      <c r="K12" s="1">
        <f t="shared" si="3"/>
        <v>0</v>
      </c>
    </row>
    <row r="13" spans="1:12" x14ac:dyDescent="0.25">
      <c r="B13" s="1">
        <v>8</v>
      </c>
      <c r="C13" s="7">
        <v>0.8</v>
      </c>
      <c r="D13" s="7">
        <v>0.61</v>
      </c>
      <c r="H13" s="10">
        <f t="shared" si="0"/>
        <v>1</v>
      </c>
      <c r="I13" s="12">
        <f t="shared" si="1"/>
        <v>0.8</v>
      </c>
      <c r="J13" s="10">
        <f t="shared" si="2"/>
        <v>2.0013123999999998</v>
      </c>
      <c r="K13" s="1">
        <f t="shared" si="3"/>
        <v>1.6010499199999999</v>
      </c>
    </row>
    <row r="14" spans="1:12" x14ac:dyDescent="0.25">
      <c r="B14" s="1">
        <v>9</v>
      </c>
      <c r="C14" s="7">
        <v>1.2</v>
      </c>
      <c r="D14" s="7">
        <v>0.52</v>
      </c>
      <c r="H14" s="10">
        <f t="shared" si="0"/>
        <v>1</v>
      </c>
      <c r="I14" s="12">
        <f t="shared" si="1"/>
        <v>1.2</v>
      </c>
      <c r="J14" s="10">
        <f t="shared" si="2"/>
        <v>1.7060368000000001</v>
      </c>
      <c r="K14" s="1">
        <f t="shared" si="3"/>
        <v>2.04724416</v>
      </c>
    </row>
    <row r="15" spans="1:12" x14ac:dyDescent="0.25">
      <c r="B15" s="1">
        <v>10</v>
      </c>
      <c r="C15" s="7">
        <v>1.1499999999999999</v>
      </c>
      <c r="D15" s="7">
        <v>0.73</v>
      </c>
      <c r="H15" s="10">
        <f t="shared" si="0"/>
        <v>1</v>
      </c>
      <c r="I15" s="12">
        <f t="shared" si="1"/>
        <v>1.1499999999999999</v>
      </c>
      <c r="J15" s="10">
        <f t="shared" si="2"/>
        <v>2.3950131999999997</v>
      </c>
      <c r="K15" s="1">
        <f t="shared" si="3"/>
        <v>2.7542651799999995</v>
      </c>
    </row>
    <row r="16" spans="1:12" x14ac:dyDescent="0.25">
      <c r="B16" s="1">
        <v>11</v>
      </c>
      <c r="C16" s="7">
        <v>1.4</v>
      </c>
      <c r="D16" s="7">
        <v>0.81</v>
      </c>
      <c r="H16" s="10">
        <f t="shared" si="0"/>
        <v>1</v>
      </c>
      <c r="I16" s="12">
        <f t="shared" si="1"/>
        <v>1.4</v>
      </c>
      <c r="J16" s="10">
        <f t="shared" si="2"/>
        <v>2.6574804000000003</v>
      </c>
      <c r="K16" s="1">
        <f t="shared" si="3"/>
        <v>3.7204725600000002</v>
      </c>
    </row>
    <row r="17" spans="2:11" x14ac:dyDescent="0.25">
      <c r="B17" s="1">
        <v>12</v>
      </c>
      <c r="C17" s="7">
        <v>1.35</v>
      </c>
      <c r="D17" s="7">
        <v>0.69</v>
      </c>
      <c r="H17" s="10">
        <f t="shared" si="0"/>
        <v>1</v>
      </c>
      <c r="I17" s="12">
        <f t="shared" si="1"/>
        <v>1.35</v>
      </c>
      <c r="J17" s="10">
        <f t="shared" si="2"/>
        <v>2.2637795999999999</v>
      </c>
      <c r="K17" s="1">
        <f t="shared" si="3"/>
        <v>3.05610246</v>
      </c>
    </row>
    <row r="18" spans="2:11" x14ac:dyDescent="0.25">
      <c r="B18" s="1">
        <v>13</v>
      </c>
      <c r="C18" s="7">
        <v>1.2</v>
      </c>
      <c r="D18" s="7">
        <v>0.54</v>
      </c>
      <c r="H18" s="10">
        <f t="shared" si="0"/>
        <v>1</v>
      </c>
      <c r="I18" s="12">
        <f t="shared" si="1"/>
        <v>1.2</v>
      </c>
      <c r="J18" s="10">
        <f t="shared" si="2"/>
        <v>1.7716536000000001</v>
      </c>
      <c r="K18" s="1">
        <f t="shared" si="3"/>
        <v>2.1259843200000001</v>
      </c>
    </row>
    <row r="19" spans="2:11" x14ac:dyDescent="0.25">
      <c r="B19" s="1">
        <v>14</v>
      </c>
      <c r="C19" s="7">
        <v>1.2</v>
      </c>
      <c r="D19" s="7">
        <v>0.53</v>
      </c>
      <c r="H19" s="10">
        <f t="shared" si="0"/>
        <v>1</v>
      </c>
      <c r="I19" s="12">
        <f t="shared" si="1"/>
        <v>1.2</v>
      </c>
      <c r="J19" s="10">
        <f t="shared" si="2"/>
        <v>1.7388452000000001</v>
      </c>
      <c r="K19" s="1">
        <f t="shared" si="3"/>
        <v>2.0866142399999998</v>
      </c>
    </row>
    <row r="20" spans="2:11" x14ac:dyDescent="0.25">
      <c r="B20" s="1">
        <v>15</v>
      </c>
      <c r="C20" s="7">
        <v>1.1499999999999999</v>
      </c>
      <c r="D20" s="7">
        <v>0.63</v>
      </c>
      <c r="H20" s="10">
        <f t="shared" si="0"/>
        <v>1</v>
      </c>
      <c r="I20" s="12">
        <f t="shared" si="1"/>
        <v>1.1499999999999999</v>
      </c>
      <c r="J20" s="10">
        <f t="shared" si="2"/>
        <v>2.0669292000000001</v>
      </c>
      <c r="K20" s="1">
        <f t="shared" si="3"/>
        <v>2.3769685799999998</v>
      </c>
    </row>
    <row r="21" spans="2:11" x14ac:dyDescent="0.25">
      <c r="B21" s="1">
        <v>16</v>
      </c>
      <c r="C21" s="7">
        <v>1.05</v>
      </c>
      <c r="D21" s="7">
        <v>0.88</v>
      </c>
      <c r="H21" s="10">
        <f t="shared" si="0"/>
        <v>1</v>
      </c>
      <c r="I21" s="12">
        <f t="shared" si="1"/>
        <v>1.05</v>
      </c>
      <c r="J21" s="10">
        <f t="shared" si="2"/>
        <v>2.8871392</v>
      </c>
      <c r="K21" s="1">
        <f t="shared" si="3"/>
        <v>3.0314961600000001</v>
      </c>
    </row>
    <row r="22" spans="2:11" x14ac:dyDescent="0.25">
      <c r="B22" s="1">
        <v>17</v>
      </c>
      <c r="C22" s="7">
        <v>1</v>
      </c>
      <c r="D22" s="7">
        <v>0.68</v>
      </c>
      <c r="H22" s="10">
        <f t="shared" si="0"/>
        <v>1</v>
      </c>
      <c r="I22" s="12">
        <f t="shared" si="1"/>
        <v>1</v>
      </c>
      <c r="J22" s="10">
        <f t="shared" si="2"/>
        <v>2.2309711999999999</v>
      </c>
      <c r="K22" s="1">
        <f t="shared" si="3"/>
        <v>2.2309711999999999</v>
      </c>
    </row>
    <row r="23" spans="2:11" x14ac:dyDescent="0.25">
      <c r="B23" s="1">
        <v>18</v>
      </c>
      <c r="C23" s="7">
        <v>0.7</v>
      </c>
      <c r="D23" s="7">
        <v>0.66</v>
      </c>
      <c r="H23" s="10">
        <f t="shared" si="0"/>
        <v>1</v>
      </c>
      <c r="I23" s="12">
        <f t="shared" si="1"/>
        <v>0.7</v>
      </c>
      <c r="J23" s="10">
        <f t="shared" si="2"/>
        <v>2.1653544</v>
      </c>
      <c r="K23" s="1">
        <f t="shared" si="3"/>
        <v>1.5157480799999998</v>
      </c>
    </row>
    <row r="24" spans="2:11" x14ac:dyDescent="0.25">
      <c r="B24" s="1">
        <v>19</v>
      </c>
      <c r="C24" s="7">
        <v>0.68</v>
      </c>
      <c r="D24" s="7">
        <v>0.41</v>
      </c>
      <c r="H24" s="10">
        <f t="shared" si="0"/>
        <v>1</v>
      </c>
      <c r="I24" s="12">
        <f t="shared" si="1"/>
        <v>0.68</v>
      </c>
      <c r="J24" s="10">
        <f t="shared" si="2"/>
        <v>1.3451443999999999</v>
      </c>
      <c r="K24" s="1">
        <f t="shared" si="3"/>
        <v>0.91469819200000002</v>
      </c>
    </row>
    <row r="25" spans="2:11" x14ac:dyDescent="0.25">
      <c r="B25" s="1">
        <v>20</v>
      </c>
      <c r="C25" s="7">
        <v>0.6</v>
      </c>
      <c r="D25" s="7">
        <v>0.5</v>
      </c>
      <c r="H25" s="10">
        <f t="shared" si="0"/>
        <v>1</v>
      </c>
      <c r="I25" s="12">
        <f t="shared" si="1"/>
        <v>0.6</v>
      </c>
      <c r="J25" s="10">
        <f t="shared" si="2"/>
        <v>1.64042</v>
      </c>
      <c r="K25" s="1">
        <f t="shared" si="3"/>
        <v>0.9842519999999999</v>
      </c>
    </row>
    <row r="26" spans="2:11" x14ac:dyDescent="0.25">
      <c r="B26" s="1">
        <v>21</v>
      </c>
      <c r="C26" s="7">
        <v>0.6</v>
      </c>
      <c r="D26" s="7">
        <v>0.68</v>
      </c>
      <c r="H26" s="10">
        <f t="shared" si="0"/>
        <v>1</v>
      </c>
      <c r="I26" s="12">
        <f t="shared" si="1"/>
        <v>0.6</v>
      </c>
      <c r="J26" s="10">
        <f t="shared" si="2"/>
        <v>2.2309711999999999</v>
      </c>
      <c r="K26" s="1">
        <f t="shared" si="3"/>
        <v>1.33858272</v>
      </c>
    </row>
    <row r="27" spans="2:11" x14ac:dyDescent="0.25">
      <c r="B27" s="1">
        <v>22</v>
      </c>
      <c r="C27" s="7">
        <v>0.5</v>
      </c>
      <c r="D27" s="7">
        <v>0.68</v>
      </c>
      <c r="H27" s="10">
        <f t="shared" si="0"/>
        <v>1</v>
      </c>
      <c r="I27" s="12">
        <f t="shared" si="1"/>
        <v>0.5</v>
      </c>
      <c r="J27" s="10">
        <f t="shared" si="2"/>
        <v>2.2309711999999999</v>
      </c>
      <c r="K27" s="1">
        <f t="shared" si="3"/>
        <v>1.1154856</v>
      </c>
    </row>
    <row r="28" spans="2:11" x14ac:dyDescent="0.25">
      <c r="B28" s="1">
        <v>23</v>
      </c>
      <c r="C28" s="7">
        <v>0.6</v>
      </c>
      <c r="D28" s="7">
        <v>0.3</v>
      </c>
      <c r="H28" s="10">
        <f t="shared" si="0"/>
        <v>1</v>
      </c>
      <c r="I28" s="12">
        <f t="shared" si="1"/>
        <v>0.6</v>
      </c>
      <c r="J28" s="10">
        <f t="shared" si="2"/>
        <v>0.9842519999999999</v>
      </c>
      <c r="K28" s="1">
        <f t="shared" si="3"/>
        <v>0.59055119999999994</v>
      </c>
    </row>
    <row r="29" spans="2:11" x14ac:dyDescent="0.25">
      <c r="B29" s="1">
        <v>24</v>
      </c>
      <c r="C29" s="7">
        <v>0.4</v>
      </c>
      <c r="D29" s="7">
        <v>0.2</v>
      </c>
      <c r="H29" s="10">
        <f t="shared" si="0"/>
        <v>1</v>
      </c>
      <c r="I29" s="12">
        <f t="shared" si="1"/>
        <v>0.4</v>
      </c>
      <c r="J29" s="10">
        <f t="shared" si="2"/>
        <v>0.65616800000000008</v>
      </c>
      <c r="K29" s="1">
        <f t="shared" si="3"/>
        <v>0.26246720000000007</v>
      </c>
    </row>
    <row r="30" spans="2:11" x14ac:dyDescent="0.25">
      <c r="B30" s="1">
        <v>25</v>
      </c>
      <c r="C30" s="7">
        <v>0.4</v>
      </c>
      <c r="D30" s="7">
        <v>0.23</v>
      </c>
      <c r="H30" s="10">
        <f t="shared" si="0"/>
        <v>1</v>
      </c>
      <c r="I30" s="12">
        <f t="shared" si="1"/>
        <v>0.4</v>
      </c>
      <c r="J30" s="10">
        <f t="shared" si="2"/>
        <v>0.75459320000000008</v>
      </c>
      <c r="K30" s="1">
        <f t="shared" si="3"/>
        <v>0.30183728000000004</v>
      </c>
    </row>
    <row r="31" spans="2:11" x14ac:dyDescent="0.25">
      <c r="B31" s="1">
        <v>26</v>
      </c>
      <c r="C31" s="7">
        <v>0.45</v>
      </c>
      <c r="D31" s="7">
        <v>0.04</v>
      </c>
      <c r="H31" s="10">
        <f t="shared" si="0"/>
        <v>1</v>
      </c>
      <c r="I31" s="12">
        <f t="shared" si="1"/>
        <v>0.45</v>
      </c>
      <c r="J31" s="10">
        <f t="shared" si="2"/>
        <v>0.13123360000000001</v>
      </c>
      <c r="K31" s="1">
        <f t="shared" si="3"/>
        <v>5.9055120000000003E-2</v>
      </c>
    </row>
    <row r="32" spans="2:11" x14ac:dyDescent="0.25">
      <c r="B32" s="1">
        <v>27</v>
      </c>
      <c r="C32" s="7">
        <v>0.3</v>
      </c>
      <c r="D32" s="7">
        <v>0</v>
      </c>
      <c r="H32" s="10">
        <f t="shared" si="0"/>
        <v>1</v>
      </c>
      <c r="I32" s="12">
        <f t="shared" si="1"/>
        <v>0.3</v>
      </c>
      <c r="J32" s="10">
        <f t="shared" si="2"/>
        <v>0</v>
      </c>
      <c r="K32" s="1">
        <f t="shared" si="3"/>
        <v>0</v>
      </c>
    </row>
    <row r="33" spans="1:13" x14ac:dyDescent="0.25">
      <c r="B33" s="1">
        <v>28</v>
      </c>
      <c r="C33" s="7">
        <v>0.1</v>
      </c>
      <c r="D33" s="7">
        <v>0</v>
      </c>
      <c r="H33" s="10">
        <f t="shared" si="0"/>
        <v>1</v>
      </c>
      <c r="I33" s="12">
        <f t="shared" si="1"/>
        <v>0.1</v>
      </c>
      <c r="J33" s="10">
        <f t="shared" si="2"/>
        <v>0</v>
      </c>
      <c r="K33" s="1">
        <f t="shared" si="3"/>
        <v>0</v>
      </c>
    </row>
    <row r="34" spans="1:13" x14ac:dyDescent="0.25">
      <c r="B34" s="1">
        <v>29</v>
      </c>
      <c r="C34" s="7">
        <v>0.2</v>
      </c>
      <c r="D34" s="7">
        <v>7.0000000000000007E-2</v>
      </c>
    </row>
    <row r="41" spans="1:13" x14ac:dyDescent="0.25">
      <c r="A41" s="24">
        <v>39365</v>
      </c>
      <c r="B41" s="25">
        <v>0.23333333333333331</v>
      </c>
      <c r="C41" s="2" t="s">
        <v>125</v>
      </c>
    </row>
    <row r="43" spans="1:13" x14ac:dyDescent="0.25">
      <c r="C43" s="1" t="s">
        <v>15</v>
      </c>
      <c r="D43" s="1" t="s">
        <v>15</v>
      </c>
      <c r="E43" s="1" t="s">
        <v>53</v>
      </c>
      <c r="I43" s="8" t="s">
        <v>8</v>
      </c>
      <c r="J43" s="8" t="s">
        <v>9</v>
      </c>
      <c r="K43" s="8" t="s">
        <v>10</v>
      </c>
      <c r="L43" s="8" t="s">
        <v>11</v>
      </c>
      <c r="M43" s="8" t="s">
        <v>12</v>
      </c>
    </row>
    <row r="44" spans="1:13" x14ac:dyDescent="0.25">
      <c r="C44" s="1" t="s">
        <v>29</v>
      </c>
      <c r="D44" s="1" t="s">
        <v>30</v>
      </c>
      <c r="E44" s="1" t="s">
        <v>31</v>
      </c>
      <c r="I44" s="8" t="s">
        <v>15</v>
      </c>
      <c r="J44" s="8" t="s">
        <v>15</v>
      </c>
      <c r="K44" s="8" t="s">
        <v>16</v>
      </c>
      <c r="L44" s="8" t="s">
        <v>17</v>
      </c>
      <c r="M44" s="8" t="s">
        <v>17</v>
      </c>
    </row>
    <row r="45" spans="1:13" x14ac:dyDescent="0.25">
      <c r="B45" s="1" t="s">
        <v>39</v>
      </c>
      <c r="C45" s="1">
        <v>17.600000000000001</v>
      </c>
      <c r="D45" s="7">
        <v>0.05</v>
      </c>
      <c r="E45" s="7">
        <v>0</v>
      </c>
      <c r="F45" s="1" t="s">
        <v>54</v>
      </c>
      <c r="K45" s="10"/>
    </row>
    <row r="46" spans="1:13" x14ac:dyDescent="0.25">
      <c r="C46" s="1">
        <v>18.600000000000001</v>
      </c>
      <c r="D46" s="7">
        <v>0.5</v>
      </c>
      <c r="E46" s="7">
        <v>0.04</v>
      </c>
      <c r="F46" s="19" t="s">
        <v>55</v>
      </c>
      <c r="I46" s="10">
        <f>(C47-C45)/2</f>
        <v>1</v>
      </c>
      <c r="J46" s="12">
        <f>D46</f>
        <v>0.5</v>
      </c>
      <c r="K46" s="10">
        <f>E46*3.28084</f>
        <v>0.13123360000000001</v>
      </c>
      <c r="L46" s="1">
        <f>I46*J46*K46</f>
        <v>6.5616800000000003E-2</v>
      </c>
      <c r="M46" s="1">
        <f>SUM(L46:L72)</f>
        <v>32.164371107999997</v>
      </c>
    </row>
    <row r="47" spans="1:13" x14ac:dyDescent="0.25">
      <c r="C47" s="1">
        <v>19.600000000000001</v>
      </c>
      <c r="D47" s="7">
        <v>0.7</v>
      </c>
      <c r="E47" s="7">
        <v>0.01</v>
      </c>
      <c r="F47" s="1" t="s">
        <v>56</v>
      </c>
      <c r="I47" s="10">
        <f t="shared" ref="I47:I69" si="4">(C48-C46)/2</f>
        <v>1</v>
      </c>
      <c r="J47" s="12">
        <f t="shared" ref="J47:J69" si="5">D47</f>
        <v>0.7</v>
      </c>
      <c r="K47" s="10">
        <f t="shared" ref="K47:K69" si="6">E47*3.28084</f>
        <v>3.2808400000000001E-2</v>
      </c>
      <c r="L47" s="1">
        <f t="shared" ref="L47:L69" si="7">I47*J47*K47</f>
        <v>2.2965880000000001E-2</v>
      </c>
    </row>
    <row r="48" spans="1:13" x14ac:dyDescent="0.25">
      <c r="C48" s="1">
        <v>20.6</v>
      </c>
      <c r="D48" s="7">
        <v>0.9</v>
      </c>
      <c r="E48" s="7">
        <v>0.09</v>
      </c>
      <c r="I48" s="10">
        <f t="shared" si="4"/>
        <v>1</v>
      </c>
      <c r="J48" s="12">
        <f t="shared" si="5"/>
        <v>0.9</v>
      </c>
      <c r="K48" s="10">
        <f t="shared" si="6"/>
        <v>0.29527559999999997</v>
      </c>
      <c r="L48" s="1">
        <f t="shared" si="7"/>
        <v>0.26574803999999996</v>
      </c>
    </row>
    <row r="49" spans="3:12" x14ac:dyDescent="0.25">
      <c r="C49" s="1">
        <v>21.6</v>
      </c>
      <c r="D49" s="7">
        <v>0.9</v>
      </c>
      <c r="E49" s="7">
        <v>0.18</v>
      </c>
      <c r="I49" s="10">
        <f t="shared" si="4"/>
        <v>1</v>
      </c>
      <c r="J49" s="12">
        <f t="shared" si="5"/>
        <v>0.9</v>
      </c>
      <c r="K49" s="10">
        <f t="shared" si="6"/>
        <v>0.59055119999999994</v>
      </c>
      <c r="L49" s="1">
        <f t="shared" si="7"/>
        <v>0.53149607999999993</v>
      </c>
    </row>
    <row r="50" spans="3:12" x14ac:dyDescent="0.25">
      <c r="C50" s="1">
        <v>22.6</v>
      </c>
      <c r="D50" s="7">
        <v>1.1000000000000001</v>
      </c>
      <c r="E50" s="7">
        <v>0.56999999999999995</v>
      </c>
      <c r="I50" s="10">
        <f t="shared" si="4"/>
        <v>1</v>
      </c>
      <c r="J50" s="12">
        <f t="shared" si="5"/>
        <v>1.1000000000000001</v>
      </c>
      <c r="K50" s="10">
        <f t="shared" si="6"/>
        <v>1.8700787999999999</v>
      </c>
      <c r="L50" s="1">
        <f t="shared" si="7"/>
        <v>2.0570866800000003</v>
      </c>
    </row>
    <row r="51" spans="3:12" x14ac:dyDescent="0.25">
      <c r="C51" s="1">
        <v>23.6</v>
      </c>
      <c r="D51" s="7">
        <v>1.1499999999999999</v>
      </c>
      <c r="E51" s="7">
        <v>0.6</v>
      </c>
      <c r="I51" s="10">
        <f t="shared" si="4"/>
        <v>1</v>
      </c>
      <c r="J51" s="12">
        <f t="shared" si="5"/>
        <v>1.1499999999999999</v>
      </c>
      <c r="K51" s="10">
        <f t="shared" si="6"/>
        <v>1.9685039999999998</v>
      </c>
      <c r="L51" s="1">
        <f t="shared" si="7"/>
        <v>2.2637795999999994</v>
      </c>
    </row>
    <row r="52" spans="3:12" x14ac:dyDescent="0.25">
      <c r="C52" s="1">
        <v>24.6</v>
      </c>
      <c r="D52" s="7">
        <v>1.3</v>
      </c>
      <c r="E52" s="7">
        <v>0.65</v>
      </c>
      <c r="I52" s="10">
        <f t="shared" si="4"/>
        <v>1</v>
      </c>
      <c r="J52" s="12">
        <f t="shared" si="5"/>
        <v>1.3</v>
      </c>
      <c r="K52" s="10">
        <f t="shared" si="6"/>
        <v>2.1325460000000001</v>
      </c>
      <c r="L52" s="1">
        <f t="shared" si="7"/>
        <v>2.7723098000000004</v>
      </c>
    </row>
    <row r="53" spans="3:12" x14ac:dyDescent="0.25">
      <c r="C53" s="1">
        <v>25.6</v>
      </c>
      <c r="D53" s="7">
        <v>1.4</v>
      </c>
      <c r="E53" s="7">
        <v>0.71</v>
      </c>
      <c r="I53" s="10">
        <f t="shared" si="4"/>
        <v>1</v>
      </c>
      <c r="J53" s="12">
        <f t="shared" si="5"/>
        <v>1.4</v>
      </c>
      <c r="K53" s="10">
        <f t="shared" si="6"/>
        <v>2.3293963999999998</v>
      </c>
      <c r="L53" s="1">
        <f t="shared" si="7"/>
        <v>3.2611549599999994</v>
      </c>
    </row>
    <row r="54" spans="3:12" x14ac:dyDescent="0.25">
      <c r="C54" s="1">
        <v>26.6</v>
      </c>
      <c r="D54" s="7">
        <v>1.28</v>
      </c>
      <c r="E54" s="7">
        <v>0.71</v>
      </c>
      <c r="I54" s="10">
        <f t="shared" si="4"/>
        <v>1</v>
      </c>
      <c r="J54" s="12">
        <f t="shared" si="5"/>
        <v>1.28</v>
      </c>
      <c r="K54" s="10">
        <f t="shared" si="6"/>
        <v>2.3293963999999998</v>
      </c>
      <c r="L54" s="1">
        <f t="shared" si="7"/>
        <v>2.981627392</v>
      </c>
    </row>
    <row r="55" spans="3:12" x14ac:dyDescent="0.25">
      <c r="C55" s="1">
        <v>27.6</v>
      </c>
      <c r="D55" s="7">
        <v>1.2</v>
      </c>
      <c r="E55" s="7">
        <v>0.56000000000000005</v>
      </c>
      <c r="I55" s="10">
        <f t="shared" si="4"/>
        <v>1</v>
      </c>
      <c r="J55" s="12">
        <f t="shared" si="5"/>
        <v>1.2</v>
      </c>
      <c r="K55" s="10">
        <f t="shared" si="6"/>
        <v>1.8372704000000002</v>
      </c>
      <c r="L55" s="1">
        <f t="shared" si="7"/>
        <v>2.2047244800000003</v>
      </c>
    </row>
    <row r="56" spans="3:12" x14ac:dyDescent="0.25">
      <c r="C56" s="1">
        <v>28.6</v>
      </c>
      <c r="D56" s="7">
        <v>1.2</v>
      </c>
      <c r="E56" s="7">
        <v>0.61</v>
      </c>
      <c r="I56" s="10">
        <f t="shared" si="4"/>
        <v>1</v>
      </c>
      <c r="J56" s="12">
        <f t="shared" si="5"/>
        <v>1.2</v>
      </c>
      <c r="K56" s="10">
        <f t="shared" si="6"/>
        <v>2.0013123999999998</v>
      </c>
      <c r="L56" s="1">
        <f t="shared" si="7"/>
        <v>2.4015748799999996</v>
      </c>
    </row>
    <row r="57" spans="3:12" x14ac:dyDescent="0.25">
      <c r="C57" s="1">
        <v>29.6</v>
      </c>
      <c r="D57" s="7">
        <v>1.2</v>
      </c>
      <c r="E57" s="7">
        <v>0.71</v>
      </c>
      <c r="I57" s="10">
        <f t="shared" si="4"/>
        <v>1</v>
      </c>
      <c r="J57" s="12">
        <f t="shared" si="5"/>
        <v>1.2</v>
      </c>
      <c r="K57" s="10">
        <f t="shared" si="6"/>
        <v>2.3293963999999998</v>
      </c>
      <c r="L57" s="1">
        <f t="shared" si="7"/>
        <v>2.7952756799999996</v>
      </c>
    </row>
    <row r="58" spans="3:12" x14ac:dyDescent="0.25">
      <c r="C58" s="1">
        <v>30.6</v>
      </c>
      <c r="D58" s="7">
        <v>1.05</v>
      </c>
      <c r="E58" s="7">
        <v>0.76</v>
      </c>
      <c r="I58" s="10">
        <f t="shared" si="4"/>
        <v>1</v>
      </c>
      <c r="J58" s="12">
        <f t="shared" si="5"/>
        <v>1.05</v>
      </c>
      <c r="K58" s="10">
        <f t="shared" si="6"/>
        <v>2.4934384000000001</v>
      </c>
      <c r="L58" s="1">
        <f t="shared" si="7"/>
        <v>2.61811032</v>
      </c>
    </row>
    <row r="59" spans="3:12" x14ac:dyDescent="0.25">
      <c r="C59" s="1">
        <v>31.6</v>
      </c>
      <c r="D59" s="7">
        <v>1</v>
      </c>
      <c r="E59" s="7">
        <v>0.6</v>
      </c>
      <c r="I59" s="10">
        <f t="shared" si="4"/>
        <v>1</v>
      </c>
      <c r="J59" s="12">
        <f t="shared" si="5"/>
        <v>1</v>
      </c>
      <c r="K59" s="10">
        <f t="shared" si="6"/>
        <v>1.9685039999999998</v>
      </c>
      <c r="L59" s="1">
        <f t="shared" si="7"/>
        <v>1.9685039999999998</v>
      </c>
    </row>
    <row r="60" spans="3:12" x14ac:dyDescent="0.25">
      <c r="C60" s="1">
        <v>32.6</v>
      </c>
      <c r="D60" s="7">
        <v>0.65</v>
      </c>
      <c r="E60" s="7">
        <v>0.56000000000000005</v>
      </c>
      <c r="I60" s="10">
        <f t="shared" si="4"/>
        <v>1</v>
      </c>
      <c r="J60" s="12">
        <f t="shared" si="5"/>
        <v>0.65</v>
      </c>
      <c r="K60" s="10">
        <f t="shared" si="6"/>
        <v>1.8372704000000002</v>
      </c>
      <c r="L60" s="1">
        <f t="shared" si="7"/>
        <v>1.1942257600000001</v>
      </c>
    </row>
    <row r="61" spans="3:12" x14ac:dyDescent="0.25">
      <c r="C61" s="1">
        <v>33.6</v>
      </c>
      <c r="D61" s="7">
        <v>0.5</v>
      </c>
      <c r="E61" s="7">
        <v>0.54</v>
      </c>
      <c r="I61" s="10">
        <f t="shared" si="4"/>
        <v>1</v>
      </c>
      <c r="J61" s="12">
        <f t="shared" si="5"/>
        <v>0.5</v>
      </c>
      <c r="K61" s="10">
        <f t="shared" si="6"/>
        <v>1.7716536000000001</v>
      </c>
      <c r="L61" s="1">
        <f t="shared" si="7"/>
        <v>0.88582680000000003</v>
      </c>
    </row>
    <row r="62" spans="3:12" x14ac:dyDescent="0.25">
      <c r="C62" s="1">
        <v>34.6</v>
      </c>
      <c r="D62" s="7">
        <v>0.5</v>
      </c>
      <c r="E62" s="7">
        <v>0.56000000000000005</v>
      </c>
      <c r="I62" s="10">
        <f t="shared" si="4"/>
        <v>1</v>
      </c>
      <c r="J62" s="12">
        <f t="shared" si="5"/>
        <v>0.5</v>
      </c>
      <c r="K62" s="10">
        <f t="shared" si="6"/>
        <v>1.8372704000000002</v>
      </c>
      <c r="L62" s="1">
        <f t="shared" si="7"/>
        <v>0.9186352000000001</v>
      </c>
    </row>
    <row r="63" spans="3:12" x14ac:dyDescent="0.25">
      <c r="C63" s="1">
        <v>35.6</v>
      </c>
      <c r="D63" s="7">
        <v>0.44</v>
      </c>
      <c r="E63" s="7">
        <v>0.61</v>
      </c>
      <c r="I63" s="10">
        <f t="shared" si="4"/>
        <v>1</v>
      </c>
      <c r="J63" s="12">
        <f t="shared" si="5"/>
        <v>0.44</v>
      </c>
      <c r="K63" s="10">
        <f t="shared" si="6"/>
        <v>2.0013123999999998</v>
      </c>
      <c r="L63" s="1">
        <f t="shared" si="7"/>
        <v>0.88057745599999993</v>
      </c>
    </row>
    <row r="64" spans="3:12" x14ac:dyDescent="0.25">
      <c r="C64" s="1">
        <v>36.6</v>
      </c>
      <c r="D64" s="7">
        <v>0.4</v>
      </c>
      <c r="E64" s="7">
        <v>0.61</v>
      </c>
      <c r="I64" s="10">
        <f t="shared" si="4"/>
        <v>1</v>
      </c>
      <c r="J64" s="12">
        <f t="shared" si="5"/>
        <v>0.4</v>
      </c>
      <c r="K64" s="10">
        <f t="shared" si="6"/>
        <v>2.0013123999999998</v>
      </c>
      <c r="L64" s="1">
        <f t="shared" si="7"/>
        <v>0.80052495999999995</v>
      </c>
    </row>
    <row r="65" spans="3:12" x14ac:dyDescent="0.25">
      <c r="C65" s="1">
        <v>37.6</v>
      </c>
      <c r="D65" s="7">
        <v>0.45</v>
      </c>
      <c r="E65" s="7">
        <v>0.39</v>
      </c>
      <c r="I65" s="10">
        <f t="shared" si="4"/>
        <v>1</v>
      </c>
      <c r="J65" s="12">
        <f t="shared" si="5"/>
        <v>0.45</v>
      </c>
      <c r="K65" s="10">
        <f t="shared" si="6"/>
        <v>1.2795276</v>
      </c>
      <c r="L65" s="1">
        <f t="shared" si="7"/>
        <v>0.57578742000000005</v>
      </c>
    </row>
    <row r="66" spans="3:12" x14ac:dyDescent="0.25">
      <c r="C66" s="1">
        <v>38.6</v>
      </c>
      <c r="D66" s="7">
        <v>0.55000000000000004</v>
      </c>
      <c r="E66" s="7">
        <v>0.27</v>
      </c>
      <c r="I66" s="10">
        <f t="shared" si="4"/>
        <v>1</v>
      </c>
      <c r="J66" s="12">
        <f t="shared" si="5"/>
        <v>0.55000000000000004</v>
      </c>
      <c r="K66" s="10">
        <f t="shared" si="6"/>
        <v>0.88582680000000003</v>
      </c>
      <c r="L66" s="1">
        <f t="shared" si="7"/>
        <v>0.48720474000000008</v>
      </c>
    </row>
    <row r="67" spans="3:12" x14ac:dyDescent="0.25">
      <c r="C67" s="1">
        <v>39.6</v>
      </c>
      <c r="D67" s="7">
        <v>0.25</v>
      </c>
      <c r="E67" s="7">
        <v>0.03</v>
      </c>
      <c r="I67" s="10">
        <f t="shared" si="4"/>
        <v>1</v>
      </c>
      <c r="J67" s="12">
        <f t="shared" si="5"/>
        <v>0.25</v>
      </c>
      <c r="K67" s="10">
        <f t="shared" si="6"/>
        <v>9.842519999999999E-2</v>
      </c>
      <c r="L67" s="1">
        <f t="shared" si="7"/>
        <v>2.4606299999999998E-2</v>
      </c>
    </row>
    <row r="68" spans="3:12" x14ac:dyDescent="0.25">
      <c r="C68" s="1">
        <v>40.6</v>
      </c>
      <c r="D68" s="7">
        <v>0.3</v>
      </c>
      <c r="E68" s="7">
        <v>0.19</v>
      </c>
      <c r="I68" s="10">
        <f t="shared" si="4"/>
        <v>1</v>
      </c>
      <c r="J68" s="12">
        <f t="shared" si="5"/>
        <v>0.3</v>
      </c>
      <c r="K68" s="10">
        <f t="shared" si="6"/>
        <v>0.62335960000000001</v>
      </c>
      <c r="L68" s="1">
        <f t="shared" si="7"/>
        <v>0.18700787999999999</v>
      </c>
    </row>
    <row r="69" spans="3:12" x14ac:dyDescent="0.25">
      <c r="C69" s="1">
        <v>41.6</v>
      </c>
      <c r="D69" s="7">
        <v>0.15</v>
      </c>
      <c r="E69" s="7">
        <v>0</v>
      </c>
      <c r="I69" s="10">
        <f t="shared" si="4"/>
        <v>1</v>
      </c>
      <c r="J69" s="12">
        <f t="shared" si="5"/>
        <v>0.15</v>
      </c>
      <c r="K69" s="10">
        <f t="shared" si="6"/>
        <v>0</v>
      </c>
      <c r="L69" s="1">
        <f t="shared" si="7"/>
        <v>0</v>
      </c>
    </row>
    <row r="70" spans="3:12" x14ac:dyDescent="0.25">
      <c r="C70" s="1">
        <v>42.6</v>
      </c>
      <c r="D70" s="7">
        <v>0.05</v>
      </c>
      <c r="E70" s="7">
        <v>0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07C2B-4CA6-4397-8F9B-9EB4B725ADD8}">
  <dimension ref="A1:L121"/>
  <sheetViews>
    <sheetView workbookViewId="0">
      <selection activeCell="A2" sqref="A2"/>
    </sheetView>
  </sheetViews>
  <sheetFormatPr defaultRowHeight="13.2" x14ac:dyDescent="0.25"/>
  <cols>
    <col min="1" max="1" width="10.88671875" style="1" customWidth="1"/>
    <col min="2" max="2" width="11.88671875" style="1" customWidth="1"/>
    <col min="3" max="256" width="8.88671875" style="1"/>
    <col min="257" max="257" width="10.88671875" style="1" customWidth="1"/>
    <col min="258" max="258" width="11.88671875" style="1" customWidth="1"/>
    <col min="259" max="512" width="8.88671875" style="1"/>
    <col min="513" max="513" width="10.88671875" style="1" customWidth="1"/>
    <col min="514" max="514" width="11.88671875" style="1" customWidth="1"/>
    <col min="515" max="768" width="8.88671875" style="1"/>
    <col min="769" max="769" width="10.88671875" style="1" customWidth="1"/>
    <col min="770" max="770" width="11.88671875" style="1" customWidth="1"/>
    <col min="771" max="1024" width="8.88671875" style="1"/>
    <col min="1025" max="1025" width="10.88671875" style="1" customWidth="1"/>
    <col min="1026" max="1026" width="11.88671875" style="1" customWidth="1"/>
    <col min="1027" max="1280" width="8.88671875" style="1"/>
    <col min="1281" max="1281" width="10.88671875" style="1" customWidth="1"/>
    <col min="1282" max="1282" width="11.88671875" style="1" customWidth="1"/>
    <col min="1283" max="1536" width="8.88671875" style="1"/>
    <col min="1537" max="1537" width="10.88671875" style="1" customWidth="1"/>
    <col min="1538" max="1538" width="11.88671875" style="1" customWidth="1"/>
    <col min="1539" max="1792" width="8.88671875" style="1"/>
    <col min="1793" max="1793" width="10.88671875" style="1" customWidth="1"/>
    <col min="1794" max="1794" width="11.88671875" style="1" customWidth="1"/>
    <col min="1795" max="2048" width="8.88671875" style="1"/>
    <col min="2049" max="2049" width="10.88671875" style="1" customWidth="1"/>
    <col min="2050" max="2050" width="11.88671875" style="1" customWidth="1"/>
    <col min="2051" max="2304" width="8.88671875" style="1"/>
    <col min="2305" max="2305" width="10.88671875" style="1" customWidth="1"/>
    <col min="2306" max="2306" width="11.88671875" style="1" customWidth="1"/>
    <col min="2307" max="2560" width="8.88671875" style="1"/>
    <col min="2561" max="2561" width="10.88671875" style="1" customWidth="1"/>
    <col min="2562" max="2562" width="11.88671875" style="1" customWidth="1"/>
    <col min="2563" max="2816" width="8.88671875" style="1"/>
    <col min="2817" max="2817" width="10.88671875" style="1" customWidth="1"/>
    <col min="2818" max="2818" width="11.88671875" style="1" customWidth="1"/>
    <col min="2819" max="3072" width="8.88671875" style="1"/>
    <col min="3073" max="3073" width="10.88671875" style="1" customWidth="1"/>
    <col min="3074" max="3074" width="11.88671875" style="1" customWidth="1"/>
    <col min="3075" max="3328" width="8.88671875" style="1"/>
    <col min="3329" max="3329" width="10.88671875" style="1" customWidth="1"/>
    <col min="3330" max="3330" width="11.88671875" style="1" customWidth="1"/>
    <col min="3331" max="3584" width="8.88671875" style="1"/>
    <col min="3585" max="3585" width="10.88671875" style="1" customWidth="1"/>
    <col min="3586" max="3586" width="11.88671875" style="1" customWidth="1"/>
    <col min="3587" max="3840" width="8.88671875" style="1"/>
    <col min="3841" max="3841" width="10.88671875" style="1" customWidth="1"/>
    <col min="3842" max="3842" width="11.88671875" style="1" customWidth="1"/>
    <col min="3843" max="4096" width="8.88671875" style="1"/>
    <col min="4097" max="4097" width="10.88671875" style="1" customWidth="1"/>
    <col min="4098" max="4098" width="11.88671875" style="1" customWidth="1"/>
    <col min="4099" max="4352" width="8.88671875" style="1"/>
    <col min="4353" max="4353" width="10.88671875" style="1" customWidth="1"/>
    <col min="4354" max="4354" width="11.88671875" style="1" customWidth="1"/>
    <col min="4355" max="4608" width="8.88671875" style="1"/>
    <col min="4609" max="4609" width="10.88671875" style="1" customWidth="1"/>
    <col min="4610" max="4610" width="11.88671875" style="1" customWidth="1"/>
    <col min="4611" max="4864" width="8.88671875" style="1"/>
    <col min="4865" max="4865" width="10.88671875" style="1" customWidth="1"/>
    <col min="4866" max="4866" width="11.88671875" style="1" customWidth="1"/>
    <col min="4867" max="5120" width="8.88671875" style="1"/>
    <col min="5121" max="5121" width="10.88671875" style="1" customWidth="1"/>
    <col min="5122" max="5122" width="11.88671875" style="1" customWidth="1"/>
    <col min="5123" max="5376" width="8.88671875" style="1"/>
    <col min="5377" max="5377" width="10.88671875" style="1" customWidth="1"/>
    <col min="5378" max="5378" width="11.88671875" style="1" customWidth="1"/>
    <col min="5379" max="5632" width="8.88671875" style="1"/>
    <col min="5633" max="5633" width="10.88671875" style="1" customWidth="1"/>
    <col min="5634" max="5634" width="11.88671875" style="1" customWidth="1"/>
    <col min="5635" max="5888" width="8.88671875" style="1"/>
    <col min="5889" max="5889" width="10.88671875" style="1" customWidth="1"/>
    <col min="5890" max="5890" width="11.88671875" style="1" customWidth="1"/>
    <col min="5891" max="6144" width="8.88671875" style="1"/>
    <col min="6145" max="6145" width="10.88671875" style="1" customWidth="1"/>
    <col min="6146" max="6146" width="11.88671875" style="1" customWidth="1"/>
    <col min="6147" max="6400" width="8.88671875" style="1"/>
    <col min="6401" max="6401" width="10.88671875" style="1" customWidth="1"/>
    <col min="6402" max="6402" width="11.88671875" style="1" customWidth="1"/>
    <col min="6403" max="6656" width="8.88671875" style="1"/>
    <col min="6657" max="6657" width="10.88671875" style="1" customWidth="1"/>
    <col min="6658" max="6658" width="11.88671875" style="1" customWidth="1"/>
    <col min="6659" max="6912" width="8.88671875" style="1"/>
    <col min="6913" max="6913" width="10.88671875" style="1" customWidth="1"/>
    <col min="6914" max="6914" width="11.88671875" style="1" customWidth="1"/>
    <col min="6915" max="7168" width="8.88671875" style="1"/>
    <col min="7169" max="7169" width="10.88671875" style="1" customWidth="1"/>
    <col min="7170" max="7170" width="11.88671875" style="1" customWidth="1"/>
    <col min="7171" max="7424" width="8.88671875" style="1"/>
    <col min="7425" max="7425" width="10.88671875" style="1" customWidth="1"/>
    <col min="7426" max="7426" width="11.88671875" style="1" customWidth="1"/>
    <col min="7427" max="7680" width="8.88671875" style="1"/>
    <col min="7681" max="7681" width="10.88671875" style="1" customWidth="1"/>
    <col min="7682" max="7682" width="11.88671875" style="1" customWidth="1"/>
    <col min="7683" max="7936" width="8.88671875" style="1"/>
    <col min="7937" max="7937" width="10.88671875" style="1" customWidth="1"/>
    <col min="7938" max="7938" width="11.88671875" style="1" customWidth="1"/>
    <col min="7939" max="8192" width="8.88671875" style="1"/>
    <col min="8193" max="8193" width="10.88671875" style="1" customWidth="1"/>
    <col min="8194" max="8194" width="11.88671875" style="1" customWidth="1"/>
    <col min="8195" max="8448" width="8.88671875" style="1"/>
    <col min="8449" max="8449" width="10.88671875" style="1" customWidth="1"/>
    <col min="8450" max="8450" width="11.88671875" style="1" customWidth="1"/>
    <col min="8451" max="8704" width="8.88671875" style="1"/>
    <col min="8705" max="8705" width="10.88671875" style="1" customWidth="1"/>
    <col min="8706" max="8706" width="11.88671875" style="1" customWidth="1"/>
    <col min="8707" max="8960" width="8.88671875" style="1"/>
    <col min="8961" max="8961" width="10.88671875" style="1" customWidth="1"/>
    <col min="8962" max="8962" width="11.88671875" style="1" customWidth="1"/>
    <col min="8963" max="9216" width="8.88671875" style="1"/>
    <col min="9217" max="9217" width="10.88671875" style="1" customWidth="1"/>
    <col min="9218" max="9218" width="11.88671875" style="1" customWidth="1"/>
    <col min="9219" max="9472" width="8.88671875" style="1"/>
    <col min="9473" max="9473" width="10.88671875" style="1" customWidth="1"/>
    <col min="9474" max="9474" width="11.88671875" style="1" customWidth="1"/>
    <col min="9475" max="9728" width="8.88671875" style="1"/>
    <col min="9729" max="9729" width="10.88671875" style="1" customWidth="1"/>
    <col min="9730" max="9730" width="11.88671875" style="1" customWidth="1"/>
    <col min="9731" max="9984" width="8.88671875" style="1"/>
    <col min="9985" max="9985" width="10.88671875" style="1" customWidth="1"/>
    <col min="9986" max="9986" width="11.88671875" style="1" customWidth="1"/>
    <col min="9987" max="10240" width="8.88671875" style="1"/>
    <col min="10241" max="10241" width="10.88671875" style="1" customWidth="1"/>
    <col min="10242" max="10242" width="11.88671875" style="1" customWidth="1"/>
    <col min="10243" max="10496" width="8.88671875" style="1"/>
    <col min="10497" max="10497" width="10.88671875" style="1" customWidth="1"/>
    <col min="10498" max="10498" width="11.88671875" style="1" customWidth="1"/>
    <col min="10499" max="10752" width="8.88671875" style="1"/>
    <col min="10753" max="10753" width="10.88671875" style="1" customWidth="1"/>
    <col min="10754" max="10754" width="11.88671875" style="1" customWidth="1"/>
    <col min="10755" max="11008" width="8.88671875" style="1"/>
    <col min="11009" max="11009" width="10.88671875" style="1" customWidth="1"/>
    <col min="11010" max="11010" width="11.88671875" style="1" customWidth="1"/>
    <col min="11011" max="11264" width="8.88671875" style="1"/>
    <col min="11265" max="11265" width="10.88671875" style="1" customWidth="1"/>
    <col min="11266" max="11266" width="11.88671875" style="1" customWidth="1"/>
    <col min="11267" max="11520" width="8.88671875" style="1"/>
    <col min="11521" max="11521" width="10.88671875" style="1" customWidth="1"/>
    <col min="11522" max="11522" width="11.88671875" style="1" customWidth="1"/>
    <col min="11523" max="11776" width="8.88671875" style="1"/>
    <col min="11777" max="11777" width="10.88671875" style="1" customWidth="1"/>
    <col min="11778" max="11778" width="11.88671875" style="1" customWidth="1"/>
    <col min="11779" max="12032" width="8.88671875" style="1"/>
    <col min="12033" max="12033" width="10.88671875" style="1" customWidth="1"/>
    <col min="12034" max="12034" width="11.88671875" style="1" customWidth="1"/>
    <col min="12035" max="12288" width="8.88671875" style="1"/>
    <col min="12289" max="12289" width="10.88671875" style="1" customWidth="1"/>
    <col min="12290" max="12290" width="11.88671875" style="1" customWidth="1"/>
    <col min="12291" max="12544" width="8.88671875" style="1"/>
    <col min="12545" max="12545" width="10.88671875" style="1" customWidth="1"/>
    <col min="12546" max="12546" width="11.88671875" style="1" customWidth="1"/>
    <col min="12547" max="12800" width="8.88671875" style="1"/>
    <col min="12801" max="12801" width="10.88671875" style="1" customWidth="1"/>
    <col min="12802" max="12802" width="11.88671875" style="1" customWidth="1"/>
    <col min="12803" max="13056" width="8.88671875" style="1"/>
    <col min="13057" max="13057" width="10.88671875" style="1" customWidth="1"/>
    <col min="13058" max="13058" width="11.88671875" style="1" customWidth="1"/>
    <col min="13059" max="13312" width="8.88671875" style="1"/>
    <col min="13313" max="13313" width="10.88671875" style="1" customWidth="1"/>
    <col min="13314" max="13314" width="11.88671875" style="1" customWidth="1"/>
    <col min="13315" max="13568" width="8.88671875" style="1"/>
    <col min="13569" max="13569" width="10.88671875" style="1" customWidth="1"/>
    <col min="13570" max="13570" width="11.88671875" style="1" customWidth="1"/>
    <col min="13571" max="13824" width="8.88671875" style="1"/>
    <col min="13825" max="13825" width="10.88671875" style="1" customWidth="1"/>
    <col min="13826" max="13826" width="11.88671875" style="1" customWidth="1"/>
    <col min="13827" max="14080" width="8.88671875" style="1"/>
    <col min="14081" max="14081" width="10.88671875" style="1" customWidth="1"/>
    <col min="14082" max="14082" width="11.88671875" style="1" customWidth="1"/>
    <col min="14083" max="14336" width="8.88671875" style="1"/>
    <col min="14337" max="14337" width="10.88671875" style="1" customWidth="1"/>
    <col min="14338" max="14338" width="11.88671875" style="1" customWidth="1"/>
    <col min="14339" max="14592" width="8.88671875" style="1"/>
    <col min="14593" max="14593" width="10.88671875" style="1" customWidth="1"/>
    <col min="14594" max="14594" width="11.88671875" style="1" customWidth="1"/>
    <col min="14595" max="14848" width="8.88671875" style="1"/>
    <col min="14849" max="14849" width="10.88671875" style="1" customWidth="1"/>
    <col min="14850" max="14850" width="11.88671875" style="1" customWidth="1"/>
    <col min="14851" max="15104" width="8.88671875" style="1"/>
    <col min="15105" max="15105" width="10.88671875" style="1" customWidth="1"/>
    <col min="15106" max="15106" width="11.88671875" style="1" customWidth="1"/>
    <col min="15107" max="15360" width="8.88671875" style="1"/>
    <col min="15361" max="15361" width="10.88671875" style="1" customWidth="1"/>
    <col min="15362" max="15362" width="11.88671875" style="1" customWidth="1"/>
    <col min="15363" max="15616" width="8.88671875" style="1"/>
    <col min="15617" max="15617" width="10.88671875" style="1" customWidth="1"/>
    <col min="15618" max="15618" width="11.88671875" style="1" customWidth="1"/>
    <col min="15619" max="15872" width="8.88671875" style="1"/>
    <col min="15873" max="15873" width="10.88671875" style="1" customWidth="1"/>
    <col min="15874" max="15874" width="11.88671875" style="1" customWidth="1"/>
    <col min="15875" max="16128" width="8.88671875" style="1"/>
    <col min="16129" max="16129" width="10.88671875" style="1" customWidth="1"/>
    <col min="16130" max="16130" width="11.88671875" style="1" customWidth="1"/>
    <col min="16131" max="16384" width="8.88671875" style="1"/>
  </cols>
  <sheetData>
    <row r="1" spans="1:12" x14ac:dyDescent="0.25">
      <c r="A1" s="2" t="s">
        <v>126</v>
      </c>
    </row>
    <row r="2" spans="1:12" x14ac:dyDescent="0.25">
      <c r="A2" s="1" t="s">
        <v>120</v>
      </c>
    </row>
    <row r="5" spans="1:12" x14ac:dyDescent="0.25">
      <c r="A5" s="24">
        <v>39197</v>
      </c>
      <c r="B5" s="25">
        <v>0.6875</v>
      </c>
      <c r="C5" s="2" t="s">
        <v>127</v>
      </c>
    </row>
    <row r="6" spans="1:12" x14ac:dyDescent="0.25">
      <c r="B6" s="1" t="s">
        <v>19</v>
      </c>
      <c r="C6" s="1" t="s">
        <v>15</v>
      </c>
      <c r="D6" s="1" t="s">
        <v>53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</row>
    <row r="7" spans="1:12" x14ac:dyDescent="0.25">
      <c r="B7" s="1" t="s">
        <v>57</v>
      </c>
      <c r="C7" s="1" t="s">
        <v>9</v>
      </c>
      <c r="D7" s="1" t="s">
        <v>10</v>
      </c>
      <c r="H7" s="8" t="s">
        <v>15</v>
      </c>
      <c r="I7" s="8" t="s">
        <v>15</v>
      </c>
      <c r="J7" s="8" t="s">
        <v>16</v>
      </c>
      <c r="K7" s="8" t="s">
        <v>17</v>
      </c>
      <c r="L7" s="8" t="s">
        <v>17</v>
      </c>
    </row>
    <row r="8" spans="1:12" x14ac:dyDescent="0.25">
      <c r="B8" s="1">
        <v>13.7</v>
      </c>
      <c r="C8" s="1">
        <v>0</v>
      </c>
      <c r="D8" s="1">
        <v>0</v>
      </c>
      <c r="E8" s="1" t="s">
        <v>38</v>
      </c>
      <c r="H8" s="10"/>
      <c r="I8" s="10"/>
      <c r="J8" s="10"/>
    </row>
    <row r="9" spans="1:12" x14ac:dyDescent="0.25">
      <c r="B9" s="1">
        <v>13.4</v>
      </c>
      <c r="C9" s="1">
        <v>0.4</v>
      </c>
      <c r="D9" s="1">
        <v>0.09</v>
      </c>
      <c r="H9" s="10">
        <f>((B10-B8)*3.28084/2)*-1</f>
        <v>0.98425199999999946</v>
      </c>
      <c r="I9" s="12">
        <f>C9</f>
        <v>0.4</v>
      </c>
      <c r="J9" s="10">
        <f>D9*3.28084</f>
        <v>0.29527559999999997</v>
      </c>
      <c r="K9" s="1">
        <f>H9*I9*J9</f>
        <v>0.11625023994047994</v>
      </c>
      <c r="L9" s="1">
        <f>SUM(K9:K40)</f>
        <v>71.93570229472455</v>
      </c>
    </row>
    <row r="10" spans="1:12" x14ac:dyDescent="0.25">
      <c r="B10" s="1">
        <v>13.1</v>
      </c>
      <c r="C10" s="1">
        <v>0.6</v>
      </c>
      <c r="D10" s="1">
        <v>0.3</v>
      </c>
      <c r="H10" s="10">
        <f t="shared" ref="H10:H40" si="0">((B11-B9)*3.28084/2)*-1</f>
        <v>0.98425199999999946</v>
      </c>
      <c r="I10" s="12">
        <f t="shared" ref="I10:I40" si="1">C10</f>
        <v>0.6</v>
      </c>
      <c r="J10" s="10">
        <f t="shared" ref="J10:J40" si="2">D10*3.28084</f>
        <v>0.9842519999999999</v>
      </c>
      <c r="K10" s="1">
        <f t="shared" ref="K10:K40" si="3">H10*I10*J10</f>
        <v>0.58125119970239958</v>
      </c>
    </row>
    <row r="11" spans="1:12" x14ac:dyDescent="0.25">
      <c r="B11" s="1">
        <v>12.8</v>
      </c>
      <c r="C11" s="1">
        <v>0.85</v>
      </c>
      <c r="D11" s="1">
        <v>0.36</v>
      </c>
      <c r="H11" s="10">
        <f t="shared" si="0"/>
        <v>1.3123359999999982</v>
      </c>
      <c r="I11" s="12">
        <f t="shared" si="1"/>
        <v>0.85</v>
      </c>
      <c r="J11" s="10">
        <f t="shared" si="2"/>
        <v>1.1811023999999999</v>
      </c>
      <c r="K11" s="1">
        <f t="shared" si="3"/>
        <v>1.3175027193254381</v>
      </c>
    </row>
    <row r="12" spans="1:12" x14ac:dyDescent="0.25">
      <c r="B12" s="1">
        <v>12.3</v>
      </c>
      <c r="C12" s="1">
        <v>0.93</v>
      </c>
      <c r="D12" s="1">
        <v>0.51</v>
      </c>
      <c r="H12" s="10">
        <f t="shared" si="0"/>
        <v>1.3123360000000011</v>
      </c>
      <c r="I12" s="12">
        <f t="shared" si="1"/>
        <v>0.93</v>
      </c>
      <c r="J12" s="10">
        <f t="shared" si="2"/>
        <v>1.6732283999999999</v>
      </c>
      <c r="K12" s="1">
        <f t="shared" si="3"/>
        <v>2.0421292149544339</v>
      </c>
    </row>
    <row r="13" spans="1:12" x14ac:dyDescent="0.25">
      <c r="B13" s="1">
        <v>12</v>
      </c>
      <c r="C13" s="1">
        <v>0.8</v>
      </c>
      <c r="D13" s="1">
        <v>0.42</v>
      </c>
      <c r="H13" s="10">
        <f t="shared" si="0"/>
        <v>0.98425200000000235</v>
      </c>
      <c r="I13" s="12">
        <f t="shared" si="1"/>
        <v>0.8</v>
      </c>
      <c r="J13" s="10">
        <f t="shared" si="2"/>
        <v>1.3779527999999999</v>
      </c>
      <c r="K13" s="1">
        <f t="shared" si="3"/>
        <v>1.0850022394444825</v>
      </c>
    </row>
    <row r="14" spans="1:12" x14ac:dyDescent="0.25">
      <c r="B14" s="1">
        <v>11.7</v>
      </c>
      <c r="C14" s="1">
        <v>0.95</v>
      </c>
      <c r="D14" s="1">
        <v>0.45</v>
      </c>
      <c r="H14" s="10">
        <f t="shared" si="0"/>
        <v>1.1482939999999988</v>
      </c>
      <c r="I14" s="12">
        <f t="shared" si="1"/>
        <v>0.95</v>
      </c>
      <c r="J14" s="10">
        <f t="shared" si="2"/>
        <v>1.476378</v>
      </c>
      <c r="K14" s="1">
        <f t="shared" si="3"/>
        <v>1.6105501991753981</v>
      </c>
    </row>
    <row r="15" spans="1:12" x14ac:dyDescent="0.25">
      <c r="B15" s="1">
        <v>11.3</v>
      </c>
      <c r="C15" s="1">
        <v>0.9</v>
      </c>
      <c r="D15" s="1">
        <v>0.61</v>
      </c>
      <c r="H15" s="10">
        <f t="shared" si="0"/>
        <v>1.1482939999999988</v>
      </c>
      <c r="I15" s="12">
        <f t="shared" si="1"/>
        <v>0.9</v>
      </c>
      <c r="J15" s="10">
        <f t="shared" si="2"/>
        <v>2.0013123999999998</v>
      </c>
      <c r="K15" s="1">
        <f t="shared" si="3"/>
        <v>2.0682855189410376</v>
      </c>
    </row>
    <row r="16" spans="1:12" x14ac:dyDescent="0.25">
      <c r="B16" s="1">
        <v>11</v>
      </c>
      <c r="C16" s="1">
        <v>0.85</v>
      </c>
      <c r="D16" s="1">
        <v>0.52</v>
      </c>
      <c r="H16" s="10">
        <f t="shared" si="0"/>
        <v>0.98425200000000235</v>
      </c>
      <c r="I16" s="12">
        <f t="shared" si="1"/>
        <v>0.85</v>
      </c>
      <c r="J16" s="10">
        <f t="shared" si="2"/>
        <v>1.7060368000000001</v>
      </c>
      <c r="K16" s="1">
        <f t="shared" si="3"/>
        <v>1.4272946126025634</v>
      </c>
    </row>
    <row r="17" spans="2:11" x14ac:dyDescent="0.25">
      <c r="B17" s="1">
        <v>10.7</v>
      </c>
      <c r="C17" s="1">
        <v>0.99</v>
      </c>
      <c r="D17" s="1">
        <v>0.61</v>
      </c>
      <c r="H17" s="10">
        <f t="shared" si="0"/>
        <v>0.82020999999999999</v>
      </c>
      <c r="I17" s="12">
        <f t="shared" si="1"/>
        <v>0.99</v>
      </c>
      <c r="J17" s="10">
        <f t="shared" si="2"/>
        <v>2.0013123999999998</v>
      </c>
      <c r="K17" s="1">
        <f t="shared" si="3"/>
        <v>1.6250814791679598</v>
      </c>
    </row>
    <row r="18" spans="2:11" x14ac:dyDescent="0.25">
      <c r="B18" s="1">
        <v>10.5</v>
      </c>
      <c r="C18" s="1">
        <v>1</v>
      </c>
      <c r="D18" s="1">
        <v>0.7</v>
      </c>
      <c r="G18" s="1" t="s">
        <v>58</v>
      </c>
      <c r="H18" s="10">
        <f t="shared" si="0"/>
        <v>0.98425199999999946</v>
      </c>
      <c r="I18" s="12">
        <f t="shared" si="1"/>
        <v>1</v>
      </c>
      <c r="J18" s="10">
        <f t="shared" si="2"/>
        <v>2.2965879999999999</v>
      </c>
      <c r="K18" s="1">
        <f t="shared" si="3"/>
        <v>2.2604213321759987</v>
      </c>
    </row>
    <row r="19" spans="2:11" x14ac:dyDescent="0.25">
      <c r="B19" s="1">
        <v>10.1</v>
      </c>
      <c r="C19" s="1">
        <v>1.05</v>
      </c>
      <c r="D19" s="1">
        <v>0.74</v>
      </c>
      <c r="F19" s="1" t="s">
        <v>38</v>
      </c>
      <c r="G19" s="1">
        <v>13.7</v>
      </c>
      <c r="H19" s="10">
        <f t="shared" si="0"/>
        <v>1.1482939999999988</v>
      </c>
      <c r="I19" s="12">
        <f t="shared" si="1"/>
        <v>1.05</v>
      </c>
      <c r="J19" s="10">
        <f t="shared" si="2"/>
        <v>2.4278216000000001</v>
      </c>
      <c r="K19" s="1">
        <f t="shared" si="3"/>
        <v>2.9272456251679175</v>
      </c>
    </row>
    <row r="20" spans="2:11" x14ac:dyDescent="0.25">
      <c r="B20" s="1">
        <v>9.8000000000000007</v>
      </c>
      <c r="C20" s="1">
        <v>1</v>
      </c>
      <c r="D20" s="1">
        <v>0.75</v>
      </c>
      <c r="F20" s="1" t="s">
        <v>39</v>
      </c>
      <c r="G20" s="1">
        <v>1</v>
      </c>
      <c r="H20" s="10">
        <f t="shared" si="0"/>
        <v>1.1482939999999988</v>
      </c>
      <c r="I20" s="12">
        <f t="shared" si="1"/>
        <v>1</v>
      </c>
      <c r="J20" s="10">
        <f t="shared" si="2"/>
        <v>2.4606300000000001</v>
      </c>
      <c r="K20" s="1">
        <f t="shared" si="3"/>
        <v>2.8255266652199973</v>
      </c>
    </row>
    <row r="21" spans="2:11" x14ac:dyDescent="0.25">
      <c r="B21" s="1">
        <v>9.4</v>
      </c>
      <c r="C21" s="1">
        <v>1.1000000000000001</v>
      </c>
      <c r="D21" s="1">
        <v>0.7</v>
      </c>
      <c r="H21" s="10">
        <f t="shared" si="0"/>
        <v>1.3123360000000011</v>
      </c>
      <c r="I21" s="12">
        <f t="shared" si="1"/>
        <v>1.1000000000000001</v>
      </c>
      <c r="J21" s="10">
        <f t="shared" si="2"/>
        <v>2.2965879999999999</v>
      </c>
      <c r="K21" s="1">
        <f t="shared" si="3"/>
        <v>3.3152846205248028</v>
      </c>
    </row>
    <row r="22" spans="2:11" x14ac:dyDescent="0.25">
      <c r="B22" s="1">
        <v>9</v>
      </c>
      <c r="C22" s="1">
        <v>1.2</v>
      </c>
      <c r="D22" s="1">
        <v>0.56000000000000005</v>
      </c>
      <c r="H22" s="10">
        <f t="shared" si="0"/>
        <v>1.1482940000000017</v>
      </c>
      <c r="I22" s="12">
        <f t="shared" si="1"/>
        <v>1.2</v>
      </c>
      <c r="J22" s="10">
        <f t="shared" si="2"/>
        <v>1.8372704000000002</v>
      </c>
      <c r="K22" s="1">
        <f t="shared" si="3"/>
        <v>2.5316718920371239</v>
      </c>
    </row>
    <row r="23" spans="2:11" x14ac:dyDescent="0.25">
      <c r="B23" s="1">
        <v>8.6999999999999993</v>
      </c>
      <c r="C23" s="1">
        <v>1.1000000000000001</v>
      </c>
      <c r="D23" s="1">
        <v>0.72</v>
      </c>
      <c r="H23" s="10">
        <f t="shared" si="0"/>
        <v>1.1482939999999988</v>
      </c>
      <c r="I23" s="12">
        <f t="shared" si="1"/>
        <v>1.1000000000000001</v>
      </c>
      <c r="J23" s="10">
        <f t="shared" si="2"/>
        <v>2.3622047999999998</v>
      </c>
      <c r="K23" s="1">
        <f t="shared" si="3"/>
        <v>2.9837561584723171</v>
      </c>
    </row>
    <row r="24" spans="2:11" x14ac:dyDescent="0.25">
      <c r="B24" s="1">
        <v>8.3000000000000007</v>
      </c>
      <c r="C24" s="1">
        <v>1.1000000000000001</v>
      </c>
      <c r="D24" s="1">
        <v>0.61</v>
      </c>
      <c r="H24" s="10">
        <f t="shared" si="0"/>
        <v>1.1482939999999988</v>
      </c>
      <c r="I24" s="12">
        <f t="shared" si="1"/>
        <v>1.1000000000000001</v>
      </c>
      <c r="J24" s="10">
        <f t="shared" si="2"/>
        <v>2.0013123999999998</v>
      </c>
      <c r="K24" s="1">
        <f t="shared" si="3"/>
        <v>2.5279045231501573</v>
      </c>
    </row>
    <row r="25" spans="2:11" x14ac:dyDescent="0.25">
      <c r="B25" s="1">
        <v>8</v>
      </c>
      <c r="C25" s="1">
        <v>1.1499999999999999</v>
      </c>
      <c r="D25" s="1">
        <v>0.69</v>
      </c>
      <c r="H25" s="10">
        <f t="shared" si="0"/>
        <v>0.9842520000000009</v>
      </c>
      <c r="I25" s="12">
        <f t="shared" si="1"/>
        <v>1.1499999999999999</v>
      </c>
      <c r="J25" s="10">
        <f t="shared" si="2"/>
        <v>2.2637795999999999</v>
      </c>
      <c r="K25" s="1">
        <f t="shared" si="3"/>
        <v>2.5623490386880823</v>
      </c>
    </row>
    <row r="26" spans="2:11" x14ac:dyDescent="0.25">
      <c r="B26" s="1">
        <v>7.7</v>
      </c>
      <c r="C26" s="1">
        <v>1.3</v>
      </c>
      <c r="D26" s="1">
        <v>0.62</v>
      </c>
      <c r="H26" s="10">
        <f t="shared" si="0"/>
        <v>1.1482940000000004</v>
      </c>
      <c r="I26" s="12">
        <f t="shared" si="1"/>
        <v>1.3</v>
      </c>
      <c r="J26" s="10">
        <f t="shared" si="2"/>
        <v>2.0341208000000002</v>
      </c>
      <c r="K26" s="1">
        <f t="shared" si="3"/>
        <v>3.0364993228897617</v>
      </c>
    </row>
    <row r="27" spans="2:11" x14ac:dyDescent="0.25">
      <c r="B27" s="1">
        <v>7.3</v>
      </c>
      <c r="C27" s="1">
        <v>1.2</v>
      </c>
      <c r="D27" s="1">
        <v>0.6</v>
      </c>
      <c r="H27" s="10">
        <f t="shared" si="0"/>
        <v>1.4763780000000006</v>
      </c>
      <c r="I27" s="12">
        <f t="shared" si="1"/>
        <v>1.2</v>
      </c>
      <c r="J27" s="10">
        <f t="shared" si="2"/>
        <v>1.9685039999999998</v>
      </c>
      <c r="K27" s="1">
        <f t="shared" si="3"/>
        <v>3.4875071982144012</v>
      </c>
    </row>
    <row r="28" spans="2:11" x14ac:dyDescent="0.25">
      <c r="B28" s="1">
        <v>6.8</v>
      </c>
      <c r="C28" s="1">
        <v>1.35</v>
      </c>
      <c r="D28" s="1">
        <v>0.66</v>
      </c>
      <c r="H28" s="10">
        <f t="shared" si="0"/>
        <v>1.4763779999999991</v>
      </c>
      <c r="I28" s="12">
        <f t="shared" si="1"/>
        <v>1.35</v>
      </c>
      <c r="J28" s="10">
        <f t="shared" si="2"/>
        <v>2.1653544</v>
      </c>
      <c r="K28" s="1">
        <f t="shared" si="3"/>
        <v>4.3157901577903175</v>
      </c>
    </row>
    <row r="29" spans="2:11" x14ac:dyDescent="0.25">
      <c r="B29" s="1">
        <v>6.4</v>
      </c>
      <c r="C29" s="1">
        <v>1.3</v>
      </c>
      <c r="D29" s="1">
        <v>0.71</v>
      </c>
      <c r="H29" s="10">
        <f t="shared" si="0"/>
        <v>1.3123359999999997</v>
      </c>
      <c r="I29" s="12">
        <f t="shared" si="1"/>
        <v>1.3</v>
      </c>
      <c r="J29" s="10">
        <f t="shared" si="2"/>
        <v>2.3293963999999998</v>
      </c>
      <c r="K29" s="1">
        <f t="shared" si="3"/>
        <v>3.9740359801875189</v>
      </c>
    </row>
    <row r="30" spans="2:11" x14ac:dyDescent="0.25">
      <c r="B30" s="1">
        <v>6</v>
      </c>
      <c r="C30" s="1">
        <v>1.3</v>
      </c>
      <c r="D30" s="1">
        <v>0.59</v>
      </c>
      <c r="H30" s="10">
        <f t="shared" si="0"/>
        <v>1.4763780000000006</v>
      </c>
      <c r="I30" s="12">
        <f t="shared" si="1"/>
        <v>1.3</v>
      </c>
      <c r="J30" s="10">
        <f t="shared" si="2"/>
        <v>1.9356955999999998</v>
      </c>
      <c r="K30" s="1">
        <f t="shared" si="3"/>
        <v>3.7151639180978417</v>
      </c>
    </row>
    <row r="31" spans="2:11" x14ac:dyDescent="0.25">
      <c r="B31" s="1">
        <v>5.5</v>
      </c>
      <c r="C31" s="1">
        <v>1.3</v>
      </c>
      <c r="D31" s="1">
        <v>0.61</v>
      </c>
      <c r="H31" s="10">
        <f t="shared" si="0"/>
        <v>1.4763780000000006</v>
      </c>
      <c r="I31" s="12">
        <f t="shared" si="1"/>
        <v>1.3</v>
      </c>
      <c r="J31" s="10">
        <f t="shared" si="2"/>
        <v>2.0013123999999998</v>
      </c>
      <c r="K31" s="1">
        <f t="shared" si="3"/>
        <v>3.8411016780333616</v>
      </c>
    </row>
    <row r="32" spans="2:11" x14ac:dyDescent="0.25">
      <c r="B32" s="1">
        <v>5.0999999999999996</v>
      </c>
      <c r="C32" s="1">
        <v>1.4</v>
      </c>
      <c r="D32" s="1">
        <v>0.57999999999999996</v>
      </c>
      <c r="H32" s="10">
        <f t="shared" si="0"/>
        <v>1.3123359999999997</v>
      </c>
      <c r="I32" s="12">
        <f t="shared" si="1"/>
        <v>1.4</v>
      </c>
      <c r="J32" s="10">
        <f t="shared" si="2"/>
        <v>1.9028871999999999</v>
      </c>
      <c r="K32" s="1">
        <f t="shared" si="3"/>
        <v>3.4961183270988787</v>
      </c>
    </row>
    <row r="33" spans="1:11" x14ac:dyDescent="0.25">
      <c r="B33" s="1">
        <v>4.7</v>
      </c>
      <c r="C33" s="1">
        <v>1.2</v>
      </c>
      <c r="D33" s="1">
        <v>0.56999999999999995</v>
      </c>
      <c r="H33" s="10">
        <f t="shared" si="0"/>
        <v>1.3123359999999997</v>
      </c>
      <c r="I33" s="12">
        <f t="shared" si="1"/>
        <v>1.2</v>
      </c>
      <c r="J33" s="10">
        <f t="shared" si="2"/>
        <v>1.8700787999999999</v>
      </c>
      <c r="K33" s="1">
        <f t="shared" si="3"/>
        <v>2.9450060784921592</v>
      </c>
    </row>
    <row r="34" spans="1:11" x14ac:dyDescent="0.25">
      <c r="B34" s="1">
        <v>4.3</v>
      </c>
      <c r="C34" s="1">
        <v>1.1000000000000001</v>
      </c>
      <c r="D34" s="1">
        <v>0.42</v>
      </c>
      <c r="H34" s="10">
        <f t="shared" si="0"/>
        <v>1.3123360000000004</v>
      </c>
      <c r="I34" s="12">
        <f t="shared" si="1"/>
        <v>1.1000000000000001</v>
      </c>
      <c r="J34" s="10">
        <f t="shared" si="2"/>
        <v>1.3779527999999999</v>
      </c>
      <c r="K34" s="1">
        <f t="shared" si="3"/>
        <v>1.9891707723148804</v>
      </c>
    </row>
    <row r="35" spans="1:11" x14ac:dyDescent="0.25">
      <c r="B35" s="1">
        <v>3.9</v>
      </c>
      <c r="C35" s="1">
        <v>1.1000000000000001</v>
      </c>
      <c r="D35" s="1">
        <v>0.51</v>
      </c>
      <c r="H35" s="10">
        <f t="shared" si="0"/>
        <v>1.1482939999999995</v>
      </c>
      <c r="I35" s="12">
        <f t="shared" si="1"/>
        <v>1.1000000000000001</v>
      </c>
      <c r="J35" s="10">
        <f t="shared" si="2"/>
        <v>1.6732283999999999</v>
      </c>
      <c r="K35" s="1">
        <f t="shared" si="3"/>
        <v>2.1134939455845592</v>
      </c>
    </row>
    <row r="36" spans="1:11" x14ac:dyDescent="0.25">
      <c r="B36" s="1">
        <v>3.6</v>
      </c>
      <c r="C36" s="1">
        <v>1.2</v>
      </c>
      <c r="D36" s="1">
        <v>0.59</v>
      </c>
      <c r="H36" s="10">
        <f t="shared" si="0"/>
        <v>1.4763779999999997</v>
      </c>
      <c r="I36" s="12">
        <f t="shared" si="1"/>
        <v>1.2</v>
      </c>
      <c r="J36" s="10">
        <f t="shared" si="2"/>
        <v>1.9356955999999998</v>
      </c>
      <c r="K36" s="1">
        <f t="shared" si="3"/>
        <v>3.4293820782441591</v>
      </c>
    </row>
    <row r="37" spans="1:11" x14ac:dyDescent="0.25">
      <c r="B37" s="1">
        <v>3</v>
      </c>
      <c r="C37" s="1">
        <v>1</v>
      </c>
      <c r="D37" s="1">
        <v>0.19</v>
      </c>
      <c r="H37" s="10">
        <f t="shared" si="0"/>
        <v>1.8044620000000002</v>
      </c>
      <c r="I37" s="12">
        <f t="shared" si="1"/>
        <v>1</v>
      </c>
      <c r="J37" s="10">
        <f t="shared" si="2"/>
        <v>0.62335960000000001</v>
      </c>
      <c r="K37" s="1">
        <f t="shared" si="3"/>
        <v>1.1248287105352002</v>
      </c>
    </row>
    <row r="38" spans="1:11" x14ac:dyDescent="0.25">
      <c r="B38" s="1">
        <v>2.5</v>
      </c>
      <c r="C38" s="1">
        <v>0.5</v>
      </c>
      <c r="D38" s="1">
        <v>0.19</v>
      </c>
      <c r="H38" s="10">
        <f t="shared" si="0"/>
        <v>1.8044620000000002</v>
      </c>
      <c r="I38" s="12">
        <f t="shared" si="1"/>
        <v>0.5</v>
      </c>
      <c r="J38" s="10">
        <f t="shared" si="2"/>
        <v>0.62335960000000001</v>
      </c>
      <c r="K38" s="1">
        <f t="shared" si="3"/>
        <v>0.56241435526760009</v>
      </c>
    </row>
    <row r="39" spans="1:11" x14ac:dyDescent="0.25">
      <c r="B39" s="1">
        <v>1.9</v>
      </c>
      <c r="C39" s="1">
        <v>0.55000000000000004</v>
      </c>
      <c r="D39" s="1">
        <v>0.03</v>
      </c>
      <c r="H39" s="10">
        <f t="shared" si="0"/>
        <v>1.8044620000000002</v>
      </c>
      <c r="I39" s="12">
        <f t="shared" si="1"/>
        <v>0.55000000000000004</v>
      </c>
      <c r="J39" s="10">
        <f t="shared" si="2"/>
        <v>9.842519999999999E-2</v>
      </c>
      <c r="K39" s="1">
        <f t="shared" si="3"/>
        <v>9.7682493283320015E-2</v>
      </c>
    </row>
    <row r="40" spans="1:11" x14ac:dyDescent="0.25">
      <c r="B40" s="1">
        <v>1.4</v>
      </c>
      <c r="C40" s="1">
        <v>0.4</v>
      </c>
      <c r="D40" s="1">
        <v>0</v>
      </c>
      <c r="H40" s="10">
        <f t="shared" si="0"/>
        <v>1.4763779999999997</v>
      </c>
      <c r="I40" s="12">
        <f t="shared" si="1"/>
        <v>0.4</v>
      </c>
      <c r="J40" s="10">
        <f t="shared" si="2"/>
        <v>0</v>
      </c>
      <c r="K40" s="1">
        <f t="shared" si="3"/>
        <v>0</v>
      </c>
    </row>
    <row r="41" spans="1:11" x14ac:dyDescent="0.25">
      <c r="B41" s="1">
        <v>1</v>
      </c>
      <c r="C41" s="1">
        <v>0.3</v>
      </c>
      <c r="D41" s="1">
        <v>0</v>
      </c>
      <c r="E41" s="1" t="s">
        <v>39</v>
      </c>
    </row>
    <row r="47" spans="1:11" x14ac:dyDescent="0.25">
      <c r="A47" s="24">
        <v>39234</v>
      </c>
      <c r="B47" s="25">
        <v>0.375</v>
      </c>
      <c r="C47" s="2" t="s">
        <v>127</v>
      </c>
    </row>
    <row r="49" spans="1:11" x14ac:dyDescent="0.25">
      <c r="B49" s="1" t="s">
        <v>59</v>
      </c>
      <c r="G49" s="8" t="s">
        <v>8</v>
      </c>
      <c r="H49" s="8" t="s">
        <v>9</v>
      </c>
      <c r="I49" s="8" t="s">
        <v>10</v>
      </c>
      <c r="J49" s="8" t="s">
        <v>11</v>
      </c>
      <c r="K49" s="8" t="s">
        <v>12</v>
      </c>
    </row>
    <row r="50" spans="1:11" x14ac:dyDescent="0.25">
      <c r="A50" s="1" t="s">
        <v>40</v>
      </c>
      <c r="B50" s="1" t="s">
        <v>41</v>
      </c>
      <c r="C50" s="1" t="s">
        <v>60</v>
      </c>
      <c r="G50" s="8" t="s">
        <v>15</v>
      </c>
      <c r="H50" s="8" t="s">
        <v>15</v>
      </c>
      <c r="I50" s="8" t="s">
        <v>16</v>
      </c>
      <c r="J50" s="8" t="s">
        <v>17</v>
      </c>
      <c r="K50" s="8" t="s">
        <v>17</v>
      </c>
    </row>
    <row r="51" spans="1:11" x14ac:dyDescent="0.25">
      <c r="A51" s="1">
        <v>46</v>
      </c>
      <c r="B51" s="1">
        <v>0.2</v>
      </c>
      <c r="C51" s="1">
        <v>0</v>
      </c>
      <c r="E51" s="1" t="s">
        <v>38</v>
      </c>
      <c r="G51" s="10"/>
      <c r="H51" s="10"/>
      <c r="I51" s="10"/>
    </row>
    <row r="52" spans="1:11" x14ac:dyDescent="0.25">
      <c r="A52" s="11">
        <f>A51-1.42</f>
        <v>44.58</v>
      </c>
      <c r="B52" s="1">
        <v>0.4</v>
      </c>
      <c r="C52" s="1">
        <v>0.18</v>
      </c>
      <c r="G52" s="10">
        <f>((A53-A51)/2)*-1</f>
        <v>1.4200000000000017</v>
      </c>
      <c r="H52" s="12">
        <f>B52</f>
        <v>0.4</v>
      </c>
      <c r="I52" s="10">
        <f>C52*3.28084</f>
        <v>0.59055119999999994</v>
      </c>
      <c r="J52" s="1">
        <f>G52*H52*I52</f>
        <v>0.3354330816000004</v>
      </c>
      <c r="K52" s="1">
        <f>SUM(J52:J80)</f>
        <v>166.84687869868017</v>
      </c>
    </row>
    <row r="53" spans="1:11" x14ac:dyDescent="0.25">
      <c r="A53" s="11">
        <f t="shared" ref="A53:A80" si="4">A52-1.42</f>
        <v>43.16</v>
      </c>
      <c r="B53" s="1">
        <v>0.7</v>
      </c>
      <c r="C53" s="1">
        <v>0.52</v>
      </c>
      <c r="G53" s="10">
        <f t="shared" ref="G53:G80" si="5">((A54-A52)/2)*-1</f>
        <v>1.4200000000000017</v>
      </c>
      <c r="H53" s="12">
        <f t="shared" ref="H53:H80" si="6">B53</f>
        <v>0.7</v>
      </c>
      <c r="I53" s="10">
        <f t="shared" ref="I53:I80" si="7">C53*3.28084</f>
        <v>1.7060368000000001</v>
      </c>
      <c r="J53" s="1">
        <f t="shared" ref="J53:J80" si="8">G53*H53*I53</f>
        <v>1.6958005792000019</v>
      </c>
    </row>
    <row r="54" spans="1:11" x14ac:dyDescent="0.25">
      <c r="A54" s="11">
        <f t="shared" si="4"/>
        <v>41.739999999999995</v>
      </c>
      <c r="B54" s="1">
        <v>1</v>
      </c>
      <c r="C54" s="1">
        <v>0.62</v>
      </c>
      <c r="G54" s="10">
        <f t="shared" si="5"/>
        <v>1.4200000000000017</v>
      </c>
      <c r="H54" s="12">
        <f t="shared" si="6"/>
        <v>1</v>
      </c>
      <c r="I54" s="10">
        <f t="shared" si="7"/>
        <v>2.0341208000000002</v>
      </c>
      <c r="J54" s="1">
        <f t="shared" si="8"/>
        <v>2.8884515360000038</v>
      </c>
    </row>
    <row r="55" spans="1:11" x14ac:dyDescent="0.25">
      <c r="A55" s="11">
        <f t="shared" si="4"/>
        <v>40.319999999999993</v>
      </c>
      <c r="B55" s="1">
        <v>1.4</v>
      </c>
      <c r="C55" s="1">
        <v>0.9</v>
      </c>
      <c r="G55" s="10">
        <f t="shared" si="5"/>
        <v>1.4200000000000017</v>
      </c>
      <c r="H55" s="12">
        <f t="shared" si="6"/>
        <v>1.4</v>
      </c>
      <c r="I55" s="10">
        <f t="shared" si="7"/>
        <v>2.9527559999999999</v>
      </c>
      <c r="J55" s="1">
        <f t="shared" si="8"/>
        <v>5.8700789280000061</v>
      </c>
    </row>
    <row r="56" spans="1:11" x14ac:dyDescent="0.25">
      <c r="A56" s="11">
        <f t="shared" si="4"/>
        <v>38.899999999999991</v>
      </c>
      <c r="B56" s="1">
        <v>1.45</v>
      </c>
      <c r="C56" s="1">
        <v>0.87</v>
      </c>
      <c r="G56" s="10">
        <f t="shared" si="5"/>
        <v>1.4200000000000017</v>
      </c>
      <c r="H56" s="12">
        <f t="shared" si="6"/>
        <v>1.45</v>
      </c>
      <c r="I56" s="10">
        <f t="shared" si="7"/>
        <v>2.8543308000000001</v>
      </c>
      <c r="J56" s="1">
        <f t="shared" si="8"/>
        <v>5.8770671172000073</v>
      </c>
    </row>
    <row r="57" spans="1:11" x14ac:dyDescent="0.25">
      <c r="A57" s="11">
        <f t="shared" si="4"/>
        <v>37.47999999999999</v>
      </c>
      <c r="B57" s="1">
        <v>1.5</v>
      </c>
      <c r="C57" s="1">
        <v>0.89</v>
      </c>
      <c r="G57" s="10">
        <f t="shared" si="5"/>
        <v>1.4200000000000017</v>
      </c>
      <c r="H57" s="12">
        <f t="shared" si="6"/>
        <v>1.5</v>
      </c>
      <c r="I57" s="10">
        <f t="shared" si="7"/>
        <v>2.9199476</v>
      </c>
      <c r="J57" s="1">
        <f t="shared" si="8"/>
        <v>6.2194883880000074</v>
      </c>
    </row>
    <row r="58" spans="1:11" x14ac:dyDescent="0.25">
      <c r="A58" s="11">
        <f t="shared" si="4"/>
        <v>36.059999999999988</v>
      </c>
      <c r="B58" s="1">
        <v>1.5</v>
      </c>
      <c r="C58" s="1">
        <v>0.99</v>
      </c>
      <c r="F58" s="1" t="s">
        <v>4</v>
      </c>
      <c r="G58" s="10">
        <f t="shared" si="5"/>
        <v>1.4200000000000017</v>
      </c>
      <c r="H58" s="12">
        <f t="shared" si="6"/>
        <v>1.5</v>
      </c>
      <c r="I58" s="10">
        <f t="shared" si="7"/>
        <v>3.2480316</v>
      </c>
      <c r="J58" s="1">
        <f t="shared" si="8"/>
        <v>6.9183073080000081</v>
      </c>
    </row>
    <row r="59" spans="1:11" x14ac:dyDescent="0.25">
      <c r="A59" s="11">
        <f t="shared" si="4"/>
        <v>34.639999999999986</v>
      </c>
      <c r="B59" s="1">
        <v>1.5</v>
      </c>
      <c r="C59" s="1">
        <v>1.1200000000000001</v>
      </c>
      <c r="E59" s="1" t="s">
        <v>38</v>
      </c>
      <c r="F59" s="1">
        <v>46</v>
      </c>
      <c r="G59" s="10">
        <f t="shared" si="5"/>
        <v>1.4200000000000017</v>
      </c>
      <c r="H59" s="12">
        <f t="shared" si="6"/>
        <v>1.5</v>
      </c>
      <c r="I59" s="10">
        <f t="shared" si="7"/>
        <v>3.6745408000000004</v>
      </c>
      <c r="J59" s="1">
        <f t="shared" si="8"/>
        <v>7.8267719040000099</v>
      </c>
    </row>
    <row r="60" spans="1:11" x14ac:dyDescent="0.25">
      <c r="A60" s="11">
        <f t="shared" si="4"/>
        <v>33.219999999999985</v>
      </c>
      <c r="B60" s="1">
        <v>1.55</v>
      </c>
      <c r="C60" s="1">
        <v>1.1399999999999999</v>
      </c>
      <c r="E60" s="1" t="s">
        <v>39</v>
      </c>
      <c r="F60" s="1">
        <v>3.5</v>
      </c>
      <c r="G60" s="10">
        <f t="shared" si="5"/>
        <v>1.4200000000000017</v>
      </c>
      <c r="H60" s="12">
        <f t="shared" si="6"/>
        <v>1.55</v>
      </c>
      <c r="I60" s="10">
        <f t="shared" si="7"/>
        <v>3.7401575999999999</v>
      </c>
      <c r="J60" s="1">
        <f t="shared" si="8"/>
        <v>8.2320868776000093</v>
      </c>
    </row>
    <row r="61" spans="1:11" x14ac:dyDescent="0.25">
      <c r="A61" s="11">
        <f t="shared" si="4"/>
        <v>31.799999999999983</v>
      </c>
      <c r="B61" s="1">
        <v>1.5</v>
      </c>
      <c r="C61" s="1">
        <v>1.55</v>
      </c>
      <c r="G61" s="10">
        <f t="shared" si="5"/>
        <v>1.4200000000000017</v>
      </c>
      <c r="H61" s="12">
        <f t="shared" si="6"/>
        <v>1.5</v>
      </c>
      <c r="I61" s="10">
        <f t="shared" si="7"/>
        <v>5.0853020000000004</v>
      </c>
      <c r="J61" s="1">
        <f t="shared" si="8"/>
        <v>10.831693260000014</v>
      </c>
    </row>
    <row r="62" spans="1:11" x14ac:dyDescent="0.25">
      <c r="A62" s="11">
        <f t="shared" si="4"/>
        <v>30.379999999999981</v>
      </c>
      <c r="B62" s="1">
        <v>1.65</v>
      </c>
      <c r="C62" s="1">
        <v>1.41</v>
      </c>
      <c r="G62" s="10">
        <f t="shared" si="5"/>
        <v>1.4200000000000017</v>
      </c>
      <c r="H62" s="12">
        <f t="shared" si="6"/>
        <v>1.65</v>
      </c>
      <c r="I62" s="10">
        <f t="shared" si="7"/>
        <v>4.6259844000000001</v>
      </c>
      <c r="J62" s="1">
        <f t="shared" si="8"/>
        <v>10.838681449200012</v>
      </c>
    </row>
    <row r="63" spans="1:11" x14ac:dyDescent="0.25">
      <c r="A63" s="11">
        <f t="shared" si="4"/>
        <v>28.95999999999998</v>
      </c>
      <c r="B63" s="1">
        <v>1.65</v>
      </c>
      <c r="C63" s="1">
        <v>1.1399999999999999</v>
      </c>
      <c r="G63" s="10">
        <f t="shared" si="5"/>
        <v>1.4200000000000017</v>
      </c>
      <c r="H63" s="12">
        <f t="shared" si="6"/>
        <v>1.65</v>
      </c>
      <c r="I63" s="10">
        <f t="shared" si="7"/>
        <v>3.7401575999999999</v>
      </c>
      <c r="J63" s="1">
        <f t="shared" si="8"/>
        <v>8.7631892568000094</v>
      </c>
    </row>
    <row r="64" spans="1:11" x14ac:dyDescent="0.25">
      <c r="A64" s="11">
        <f t="shared" si="4"/>
        <v>27.539999999999978</v>
      </c>
      <c r="B64" s="1">
        <v>1.6</v>
      </c>
      <c r="C64" s="1">
        <v>1.21</v>
      </c>
      <c r="G64" s="10">
        <f t="shared" si="5"/>
        <v>1.4200000000000017</v>
      </c>
      <c r="H64" s="12">
        <f t="shared" si="6"/>
        <v>1.6</v>
      </c>
      <c r="I64" s="10">
        <f t="shared" si="7"/>
        <v>3.9698164</v>
      </c>
      <c r="J64" s="1">
        <f t="shared" si="8"/>
        <v>9.0194228608000113</v>
      </c>
    </row>
    <row r="65" spans="1:10" x14ac:dyDescent="0.25">
      <c r="A65" s="11">
        <f t="shared" si="4"/>
        <v>26.119999999999976</v>
      </c>
      <c r="B65" s="1">
        <v>1.6</v>
      </c>
      <c r="C65" s="1">
        <v>1.2</v>
      </c>
      <c r="G65" s="10">
        <f t="shared" si="5"/>
        <v>1.4200000000000017</v>
      </c>
      <c r="H65" s="12">
        <f t="shared" si="6"/>
        <v>1.6</v>
      </c>
      <c r="I65" s="10">
        <f t="shared" si="7"/>
        <v>3.9370079999999996</v>
      </c>
      <c r="J65" s="1">
        <f t="shared" si="8"/>
        <v>8.9448821760000108</v>
      </c>
    </row>
    <row r="66" spans="1:10" x14ac:dyDescent="0.25">
      <c r="A66" s="11">
        <f t="shared" si="4"/>
        <v>24.699999999999974</v>
      </c>
      <c r="B66" s="1">
        <v>1.8</v>
      </c>
      <c r="C66" s="1">
        <v>1.1000000000000001</v>
      </c>
      <c r="G66" s="10">
        <f t="shared" si="5"/>
        <v>1.4200000000000017</v>
      </c>
      <c r="H66" s="12">
        <f t="shared" si="6"/>
        <v>1.8</v>
      </c>
      <c r="I66" s="10">
        <f t="shared" si="7"/>
        <v>3.6089240000000005</v>
      </c>
      <c r="J66" s="1">
        <f t="shared" si="8"/>
        <v>9.2244097440000132</v>
      </c>
    </row>
    <row r="67" spans="1:10" x14ac:dyDescent="0.25">
      <c r="A67" s="11">
        <f t="shared" si="4"/>
        <v>23.279999999999973</v>
      </c>
      <c r="B67" s="1">
        <v>2</v>
      </c>
      <c r="C67" s="1">
        <v>1.1299999999999999</v>
      </c>
      <c r="G67" s="10">
        <f t="shared" si="5"/>
        <v>1.4200000000000017</v>
      </c>
      <c r="H67" s="12">
        <f t="shared" si="6"/>
        <v>2</v>
      </c>
      <c r="I67" s="10">
        <f t="shared" si="7"/>
        <v>3.7073491999999995</v>
      </c>
      <c r="J67" s="1">
        <f t="shared" si="8"/>
        <v>10.528871728000011</v>
      </c>
    </row>
    <row r="68" spans="1:10" x14ac:dyDescent="0.25">
      <c r="A68" s="11">
        <f t="shared" si="4"/>
        <v>21.859999999999971</v>
      </c>
      <c r="B68" s="1">
        <v>1.85</v>
      </c>
      <c r="C68" s="1">
        <v>1.0900000000000001</v>
      </c>
      <c r="G68" s="10">
        <f t="shared" si="5"/>
        <v>1.4200000000000017</v>
      </c>
      <c r="H68" s="12">
        <f t="shared" si="6"/>
        <v>1.85</v>
      </c>
      <c r="I68" s="10">
        <f t="shared" si="7"/>
        <v>3.5761156000000001</v>
      </c>
      <c r="J68" s="1">
        <f t="shared" si="8"/>
        <v>9.3944556812000126</v>
      </c>
    </row>
    <row r="69" spans="1:10" x14ac:dyDescent="0.25">
      <c r="A69" s="11">
        <f t="shared" si="4"/>
        <v>20.439999999999969</v>
      </c>
      <c r="B69" s="1">
        <v>1.8</v>
      </c>
      <c r="C69" s="1">
        <v>1.07</v>
      </c>
      <c r="G69" s="10">
        <f t="shared" si="5"/>
        <v>1.4200000000000017</v>
      </c>
      <c r="H69" s="12">
        <f t="shared" si="6"/>
        <v>1.8</v>
      </c>
      <c r="I69" s="10">
        <f t="shared" si="7"/>
        <v>3.5104988000000001</v>
      </c>
      <c r="J69" s="1">
        <f t="shared" si="8"/>
        <v>8.9728349328000121</v>
      </c>
    </row>
    <row r="70" spans="1:10" x14ac:dyDescent="0.25">
      <c r="A70" s="11">
        <f t="shared" si="4"/>
        <v>19.019999999999968</v>
      </c>
      <c r="B70" s="1">
        <v>1.8</v>
      </c>
      <c r="C70" s="1">
        <v>0.88</v>
      </c>
      <c r="G70" s="10">
        <f t="shared" si="5"/>
        <v>1.4200000000000017</v>
      </c>
      <c r="H70" s="12">
        <f t="shared" si="6"/>
        <v>1.8</v>
      </c>
      <c r="I70" s="10">
        <f t="shared" si="7"/>
        <v>2.8871392</v>
      </c>
      <c r="J70" s="1">
        <f t="shared" si="8"/>
        <v>7.3795277952000093</v>
      </c>
    </row>
    <row r="71" spans="1:10" x14ac:dyDescent="0.25">
      <c r="A71" s="11">
        <f t="shared" si="4"/>
        <v>17.599999999999966</v>
      </c>
      <c r="B71" s="1">
        <v>1.65</v>
      </c>
      <c r="C71" s="1">
        <v>0.74</v>
      </c>
      <c r="G71" s="10">
        <f t="shared" si="5"/>
        <v>1.4200000000000017</v>
      </c>
      <c r="H71" s="12">
        <f t="shared" si="6"/>
        <v>1.65</v>
      </c>
      <c r="I71" s="10">
        <f t="shared" si="7"/>
        <v>2.4278216000000001</v>
      </c>
      <c r="J71" s="1">
        <f t="shared" si="8"/>
        <v>5.6883860088000064</v>
      </c>
    </row>
    <row r="72" spans="1:10" x14ac:dyDescent="0.25">
      <c r="A72" s="11">
        <f t="shared" si="4"/>
        <v>16.179999999999964</v>
      </c>
      <c r="B72" s="1">
        <v>1.55</v>
      </c>
      <c r="C72" s="1">
        <v>0.78</v>
      </c>
      <c r="G72" s="10">
        <f t="shared" si="5"/>
        <v>1.4200000000000008</v>
      </c>
      <c r="H72" s="12">
        <f t="shared" si="6"/>
        <v>1.55</v>
      </c>
      <c r="I72" s="10">
        <f t="shared" si="7"/>
        <v>2.5590552</v>
      </c>
      <c r="J72" s="1">
        <f t="shared" si="8"/>
        <v>5.6324804952000038</v>
      </c>
    </row>
    <row r="73" spans="1:10" x14ac:dyDescent="0.25">
      <c r="A73" s="11">
        <f t="shared" si="4"/>
        <v>14.759999999999964</v>
      </c>
      <c r="B73" s="1">
        <v>1.7</v>
      </c>
      <c r="C73" s="1">
        <v>0.75</v>
      </c>
      <c r="G73" s="10">
        <f t="shared" si="5"/>
        <v>1.42</v>
      </c>
      <c r="H73" s="12">
        <f t="shared" si="6"/>
        <v>1.7</v>
      </c>
      <c r="I73" s="10">
        <f t="shared" si="7"/>
        <v>2.4606300000000001</v>
      </c>
      <c r="J73" s="1">
        <f t="shared" si="8"/>
        <v>5.9399608199999996</v>
      </c>
    </row>
    <row r="74" spans="1:10" x14ac:dyDescent="0.25">
      <c r="A74" s="11">
        <f t="shared" si="4"/>
        <v>13.339999999999964</v>
      </c>
      <c r="B74" s="1">
        <v>1</v>
      </c>
      <c r="C74" s="1">
        <v>0.66</v>
      </c>
      <c r="G74" s="10">
        <f t="shared" si="5"/>
        <v>1.42</v>
      </c>
      <c r="H74" s="12">
        <f t="shared" si="6"/>
        <v>1</v>
      </c>
      <c r="I74" s="10">
        <f t="shared" si="7"/>
        <v>2.1653544</v>
      </c>
      <c r="J74" s="1">
        <f t="shared" si="8"/>
        <v>3.0748032479999998</v>
      </c>
    </row>
    <row r="75" spans="1:10" x14ac:dyDescent="0.25">
      <c r="A75" s="11">
        <f t="shared" si="4"/>
        <v>11.919999999999964</v>
      </c>
      <c r="B75" s="1">
        <v>0.8</v>
      </c>
      <c r="C75" s="1">
        <v>0.47</v>
      </c>
      <c r="G75" s="10">
        <f t="shared" si="5"/>
        <v>1.42</v>
      </c>
      <c r="H75" s="12">
        <f t="shared" si="6"/>
        <v>0.8</v>
      </c>
      <c r="I75" s="10">
        <f t="shared" si="7"/>
        <v>1.5419947999999999</v>
      </c>
      <c r="J75" s="1">
        <f t="shared" si="8"/>
        <v>1.7517060927999997</v>
      </c>
    </row>
    <row r="76" spans="1:10" x14ac:dyDescent="0.25">
      <c r="A76" s="11">
        <f t="shared" si="4"/>
        <v>10.499999999999964</v>
      </c>
      <c r="B76" s="1">
        <v>1.1000000000000001</v>
      </c>
      <c r="C76" s="1">
        <v>0.42</v>
      </c>
      <c r="G76" s="10">
        <f t="shared" si="5"/>
        <v>1.42</v>
      </c>
      <c r="H76" s="12">
        <f t="shared" si="6"/>
        <v>1.1000000000000001</v>
      </c>
      <c r="I76" s="10">
        <f t="shared" si="7"/>
        <v>1.3779527999999999</v>
      </c>
      <c r="J76" s="1">
        <f t="shared" si="8"/>
        <v>2.1523622735999997</v>
      </c>
    </row>
    <row r="77" spans="1:10" x14ac:dyDescent="0.25">
      <c r="A77" s="11">
        <f t="shared" si="4"/>
        <v>9.0799999999999645</v>
      </c>
      <c r="B77" s="1">
        <v>1.1000000000000001</v>
      </c>
      <c r="C77" s="1">
        <v>0.3</v>
      </c>
      <c r="G77" s="10">
        <f t="shared" si="5"/>
        <v>1.42</v>
      </c>
      <c r="H77" s="12">
        <f t="shared" si="6"/>
        <v>1.1000000000000001</v>
      </c>
      <c r="I77" s="10">
        <f t="shared" si="7"/>
        <v>0.9842519999999999</v>
      </c>
      <c r="J77" s="1">
        <f t="shared" si="8"/>
        <v>1.5374016239999999</v>
      </c>
    </row>
    <row r="78" spans="1:10" x14ac:dyDescent="0.25">
      <c r="A78" s="11">
        <f t="shared" si="4"/>
        <v>7.6599999999999646</v>
      </c>
      <c r="B78" s="1">
        <v>1</v>
      </c>
      <c r="C78" s="1">
        <v>0.15</v>
      </c>
      <c r="G78" s="10">
        <f t="shared" si="5"/>
        <v>1.42</v>
      </c>
      <c r="H78" s="12">
        <f t="shared" si="6"/>
        <v>1</v>
      </c>
      <c r="I78" s="10">
        <f t="shared" si="7"/>
        <v>0.49212599999999995</v>
      </c>
      <c r="J78" s="1">
        <f t="shared" si="8"/>
        <v>0.6988189199999999</v>
      </c>
    </row>
    <row r="79" spans="1:10" x14ac:dyDescent="0.25">
      <c r="A79" s="11">
        <f t="shared" si="4"/>
        <v>6.2399999999999647</v>
      </c>
      <c r="B79" s="1">
        <v>0.6</v>
      </c>
      <c r="C79" s="1">
        <v>0.16</v>
      </c>
      <c r="G79" s="10">
        <f t="shared" si="5"/>
        <v>1.42</v>
      </c>
      <c r="H79" s="12">
        <f t="shared" si="6"/>
        <v>0.6</v>
      </c>
      <c r="I79" s="10">
        <f t="shared" si="7"/>
        <v>0.52493440000000002</v>
      </c>
      <c r="J79" s="1">
        <f t="shared" si="8"/>
        <v>0.44724410879999998</v>
      </c>
    </row>
    <row r="80" spans="1:10" x14ac:dyDescent="0.25">
      <c r="A80" s="11">
        <f t="shared" si="4"/>
        <v>4.8199999999999648</v>
      </c>
      <c r="B80" s="1">
        <v>0.19</v>
      </c>
      <c r="C80" s="1">
        <v>0.19</v>
      </c>
      <c r="G80" s="10">
        <f t="shared" si="5"/>
        <v>1.3699999999999823</v>
      </c>
      <c r="H80" s="12">
        <f t="shared" si="6"/>
        <v>0.19</v>
      </c>
      <c r="I80" s="10">
        <f t="shared" si="7"/>
        <v>0.62335960000000001</v>
      </c>
      <c r="J80" s="1">
        <f t="shared" si="8"/>
        <v>0.16226050387999791</v>
      </c>
    </row>
    <row r="81" spans="1:11" x14ac:dyDescent="0.25">
      <c r="A81" s="1">
        <v>3.5</v>
      </c>
      <c r="B81" s="1">
        <v>0.1</v>
      </c>
      <c r="C81" s="1">
        <v>0</v>
      </c>
    </row>
    <row r="82" spans="1:11" x14ac:dyDescent="0.25">
      <c r="A82" s="11" t="s">
        <v>25</v>
      </c>
    </row>
    <row r="86" spans="1:11" x14ac:dyDescent="0.25">
      <c r="A86" s="24">
        <v>39296</v>
      </c>
      <c r="B86" s="2"/>
      <c r="C86" s="2" t="s">
        <v>127</v>
      </c>
    </row>
    <row r="87" spans="1:11" x14ac:dyDescent="0.25">
      <c r="G87" s="8" t="s">
        <v>8</v>
      </c>
      <c r="H87" s="8" t="s">
        <v>9</v>
      </c>
      <c r="I87" s="8" t="s">
        <v>10</v>
      </c>
      <c r="J87" s="8" t="s">
        <v>11</v>
      </c>
      <c r="K87" s="8" t="s">
        <v>12</v>
      </c>
    </row>
    <row r="88" spans="1:11" x14ac:dyDescent="0.25">
      <c r="A88" s="1" t="s">
        <v>35</v>
      </c>
      <c r="B88" s="1" t="s">
        <v>61</v>
      </c>
      <c r="C88" s="1" t="s">
        <v>37</v>
      </c>
      <c r="G88" s="8" t="s">
        <v>15</v>
      </c>
      <c r="H88" s="8" t="s">
        <v>15</v>
      </c>
      <c r="I88" s="8" t="s">
        <v>16</v>
      </c>
      <c r="J88" s="8" t="s">
        <v>17</v>
      </c>
      <c r="K88" s="8" t="s">
        <v>17</v>
      </c>
    </row>
    <row r="89" spans="1:11" x14ac:dyDescent="0.25">
      <c r="A89" s="1">
        <v>0</v>
      </c>
      <c r="B89" s="1">
        <v>0</v>
      </c>
      <c r="C89" s="1">
        <v>0</v>
      </c>
      <c r="E89" s="1" t="s">
        <v>38</v>
      </c>
      <c r="G89" s="10"/>
      <c r="H89" s="10"/>
      <c r="I89" s="10"/>
    </row>
    <row r="90" spans="1:11" x14ac:dyDescent="0.25">
      <c r="A90" s="1">
        <v>1</v>
      </c>
      <c r="B90" s="1">
        <v>0.3</v>
      </c>
      <c r="C90" s="1">
        <v>7.0000000000000007E-2</v>
      </c>
      <c r="G90" s="10">
        <f>(A91-A89)/2</f>
        <v>1</v>
      </c>
      <c r="H90" s="12">
        <f>B90</f>
        <v>0.3</v>
      </c>
      <c r="I90" s="10">
        <f>C90*3.28084</f>
        <v>0.22965880000000002</v>
      </c>
      <c r="J90" s="1">
        <f>G90*H90*I90</f>
        <v>6.889764000000001E-2</v>
      </c>
      <c r="K90" s="1">
        <f>SUM(J90:J120)</f>
        <v>23.359580800000007</v>
      </c>
    </row>
    <row r="91" spans="1:11" x14ac:dyDescent="0.25">
      <c r="A91" s="1">
        <v>2</v>
      </c>
      <c r="B91" s="1">
        <v>0.4</v>
      </c>
      <c r="C91" s="1">
        <v>0.14000000000000001</v>
      </c>
      <c r="G91" s="10">
        <f t="shared" ref="G91:G120" si="9">(A92-A90)/2</f>
        <v>1</v>
      </c>
      <c r="H91" s="12">
        <f t="shared" ref="H91:H120" si="10">B91</f>
        <v>0.4</v>
      </c>
      <c r="I91" s="10">
        <f t="shared" ref="I91:I120" si="11">C91*3.28084</f>
        <v>0.45931760000000005</v>
      </c>
      <c r="J91" s="1">
        <f t="shared" ref="J91:J120" si="12">G91*H91*I91</f>
        <v>0.18372704000000004</v>
      </c>
    </row>
    <row r="92" spans="1:11" x14ac:dyDescent="0.25">
      <c r="A92" s="1">
        <v>3</v>
      </c>
      <c r="B92" s="1">
        <v>0.6</v>
      </c>
      <c r="C92" s="1">
        <v>0.19</v>
      </c>
      <c r="G92" s="10">
        <f t="shared" si="9"/>
        <v>1</v>
      </c>
      <c r="H92" s="12">
        <f t="shared" si="10"/>
        <v>0.6</v>
      </c>
      <c r="I92" s="10">
        <f t="shared" si="11"/>
        <v>0.62335960000000001</v>
      </c>
      <c r="J92" s="1">
        <f t="shared" si="12"/>
        <v>0.37401575999999997</v>
      </c>
    </row>
    <row r="93" spans="1:11" x14ac:dyDescent="0.25">
      <c r="A93" s="1">
        <v>4</v>
      </c>
      <c r="B93" s="1">
        <v>0.6</v>
      </c>
      <c r="C93" s="1">
        <v>0.3</v>
      </c>
      <c r="G93" s="10">
        <f t="shared" si="9"/>
        <v>1</v>
      </c>
      <c r="H93" s="12">
        <f t="shared" si="10"/>
        <v>0.6</v>
      </c>
      <c r="I93" s="10">
        <f t="shared" si="11"/>
        <v>0.9842519999999999</v>
      </c>
      <c r="J93" s="1">
        <f t="shared" si="12"/>
        <v>0.59055119999999994</v>
      </c>
    </row>
    <row r="94" spans="1:11" x14ac:dyDescent="0.25">
      <c r="A94" s="1">
        <v>5</v>
      </c>
      <c r="B94" s="1">
        <v>0.5</v>
      </c>
      <c r="C94" s="1">
        <v>0.34</v>
      </c>
      <c r="G94" s="10">
        <f t="shared" si="9"/>
        <v>1</v>
      </c>
      <c r="H94" s="12">
        <f t="shared" si="10"/>
        <v>0.5</v>
      </c>
      <c r="I94" s="10">
        <f t="shared" si="11"/>
        <v>1.1154856</v>
      </c>
      <c r="J94" s="1">
        <f t="shared" si="12"/>
        <v>0.55774279999999998</v>
      </c>
    </row>
    <row r="95" spans="1:11" x14ac:dyDescent="0.25">
      <c r="A95" s="1">
        <v>6</v>
      </c>
      <c r="B95" s="1">
        <v>0.5</v>
      </c>
      <c r="C95" s="1">
        <v>0.28000000000000003</v>
      </c>
      <c r="G95" s="10">
        <f t="shared" si="9"/>
        <v>1</v>
      </c>
      <c r="H95" s="12">
        <f t="shared" si="10"/>
        <v>0.5</v>
      </c>
      <c r="I95" s="10">
        <f t="shared" si="11"/>
        <v>0.9186352000000001</v>
      </c>
      <c r="J95" s="1">
        <f t="shared" si="12"/>
        <v>0.45931760000000005</v>
      </c>
    </row>
    <row r="96" spans="1:11" x14ac:dyDescent="0.25">
      <c r="A96" s="1">
        <v>7</v>
      </c>
      <c r="B96" s="1">
        <v>0.6</v>
      </c>
      <c r="C96" s="1">
        <v>0.39</v>
      </c>
      <c r="G96" s="10">
        <f t="shared" si="9"/>
        <v>1</v>
      </c>
      <c r="H96" s="12">
        <f t="shared" si="10"/>
        <v>0.6</v>
      </c>
      <c r="I96" s="10">
        <f t="shared" si="11"/>
        <v>1.2795276</v>
      </c>
      <c r="J96" s="1">
        <f t="shared" si="12"/>
        <v>0.76771655999999999</v>
      </c>
    </row>
    <row r="97" spans="1:10" x14ac:dyDescent="0.25">
      <c r="A97" s="1">
        <v>8</v>
      </c>
      <c r="B97" s="1">
        <v>0.5</v>
      </c>
      <c r="C97" s="1">
        <v>0.24</v>
      </c>
      <c r="F97" s="1" t="s">
        <v>4</v>
      </c>
      <c r="G97" s="10">
        <f t="shared" si="9"/>
        <v>1</v>
      </c>
      <c r="H97" s="12">
        <f t="shared" si="10"/>
        <v>0.5</v>
      </c>
      <c r="I97" s="10">
        <f t="shared" si="11"/>
        <v>0.78740159999999992</v>
      </c>
      <c r="J97" s="1">
        <f t="shared" si="12"/>
        <v>0.39370079999999996</v>
      </c>
    </row>
    <row r="98" spans="1:10" x14ac:dyDescent="0.25">
      <c r="A98" s="1">
        <v>9</v>
      </c>
      <c r="B98" s="1">
        <v>0.5</v>
      </c>
      <c r="C98" s="1">
        <v>0.33</v>
      </c>
      <c r="E98" s="1" t="s">
        <v>38</v>
      </c>
      <c r="F98" s="1">
        <v>4</v>
      </c>
      <c r="G98" s="10">
        <f t="shared" si="9"/>
        <v>1</v>
      </c>
      <c r="H98" s="12">
        <f t="shared" si="10"/>
        <v>0.5</v>
      </c>
      <c r="I98" s="10">
        <f t="shared" si="11"/>
        <v>1.0826772</v>
      </c>
      <c r="J98" s="1">
        <f t="shared" si="12"/>
        <v>0.5413386</v>
      </c>
    </row>
    <row r="99" spans="1:10" x14ac:dyDescent="0.25">
      <c r="A99" s="1">
        <v>10</v>
      </c>
      <c r="B99" s="1">
        <v>0.55000000000000004</v>
      </c>
      <c r="C99" s="1">
        <v>0.35</v>
      </c>
      <c r="E99" s="1" t="s">
        <v>39</v>
      </c>
      <c r="F99" s="1">
        <v>43</v>
      </c>
      <c r="G99" s="10">
        <f t="shared" si="9"/>
        <v>1</v>
      </c>
      <c r="H99" s="12">
        <f t="shared" si="10"/>
        <v>0.55000000000000004</v>
      </c>
      <c r="I99" s="10">
        <f t="shared" si="11"/>
        <v>1.1482939999999999</v>
      </c>
      <c r="J99" s="1">
        <f t="shared" si="12"/>
        <v>0.6315617</v>
      </c>
    </row>
    <row r="100" spans="1:10" x14ac:dyDescent="0.25">
      <c r="A100" s="1">
        <v>11</v>
      </c>
      <c r="B100" s="1">
        <v>0.7</v>
      </c>
      <c r="C100" s="1">
        <v>0.38</v>
      </c>
      <c r="G100" s="10">
        <f t="shared" si="9"/>
        <v>1</v>
      </c>
      <c r="H100" s="12">
        <f t="shared" si="10"/>
        <v>0.7</v>
      </c>
      <c r="I100" s="10">
        <f t="shared" si="11"/>
        <v>1.2467192</v>
      </c>
      <c r="J100" s="1">
        <f t="shared" si="12"/>
        <v>0.87270344</v>
      </c>
    </row>
    <row r="101" spans="1:10" x14ac:dyDescent="0.25">
      <c r="A101" s="1">
        <v>12</v>
      </c>
      <c r="B101" s="1">
        <v>0.6</v>
      </c>
      <c r="C101" s="1">
        <v>0.31</v>
      </c>
      <c r="G101" s="10">
        <f t="shared" si="9"/>
        <v>1</v>
      </c>
      <c r="H101" s="12">
        <f t="shared" si="10"/>
        <v>0.6</v>
      </c>
      <c r="I101" s="10">
        <f t="shared" si="11"/>
        <v>1.0170604000000001</v>
      </c>
      <c r="J101" s="1">
        <f t="shared" si="12"/>
        <v>0.61023623999999999</v>
      </c>
    </row>
    <row r="102" spans="1:10" x14ac:dyDescent="0.25">
      <c r="A102" s="1">
        <v>13</v>
      </c>
      <c r="B102" s="1">
        <v>0.5</v>
      </c>
      <c r="C102" s="1">
        <v>0.33</v>
      </c>
      <c r="G102" s="10">
        <f t="shared" si="9"/>
        <v>1</v>
      </c>
      <c r="H102" s="12">
        <f t="shared" si="10"/>
        <v>0.5</v>
      </c>
      <c r="I102" s="10">
        <f t="shared" si="11"/>
        <v>1.0826772</v>
      </c>
      <c r="J102" s="1">
        <f t="shared" si="12"/>
        <v>0.5413386</v>
      </c>
    </row>
    <row r="103" spans="1:10" x14ac:dyDescent="0.25">
      <c r="A103" s="1">
        <v>14</v>
      </c>
      <c r="B103" s="1">
        <v>0.7</v>
      </c>
      <c r="C103" s="1">
        <v>0.34</v>
      </c>
      <c r="G103" s="10">
        <f t="shared" si="9"/>
        <v>1</v>
      </c>
      <c r="H103" s="12">
        <f t="shared" si="10"/>
        <v>0.7</v>
      </c>
      <c r="I103" s="10">
        <f t="shared" si="11"/>
        <v>1.1154856</v>
      </c>
      <c r="J103" s="1">
        <f t="shared" si="12"/>
        <v>0.78083991999999991</v>
      </c>
    </row>
    <row r="104" spans="1:10" x14ac:dyDescent="0.25">
      <c r="A104" s="1">
        <v>15</v>
      </c>
      <c r="B104" s="1">
        <v>0.7</v>
      </c>
      <c r="C104" s="1">
        <v>0.38</v>
      </c>
      <c r="G104" s="10">
        <f t="shared" si="9"/>
        <v>1</v>
      </c>
      <c r="H104" s="12">
        <f t="shared" si="10"/>
        <v>0.7</v>
      </c>
      <c r="I104" s="10">
        <f t="shared" si="11"/>
        <v>1.2467192</v>
      </c>
      <c r="J104" s="1">
        <f t="shared" si="12"/>
        <v>0.87270344</v>
      </c>
    </row>
    <row r="105" spans="1:10" x14ac:dyDescent="0.25">
      <c r="A105" s="1">
        <v>16</v>
      </c>
      <c r="B105" s="1">
        <v>0.8</v>
      </c>
      <c r="C105" s="1">
        <v>0.44</v>
      </c>
      <c r="G105" s="10">
        <f t="shared" si="9"/>
        <v>1</v>
      </c>
      <c r="H105" s="12">
        <f t="shared" si="10"/>
        <v>0.8</v>
      </c>
      <c r="I105" s="10">
        <f t="shared" si="11"/>
        <v>1.4435696</v>
      </c>
      <c r="J105" s="1">
        <f t="shared" si="12"/>
        <v>1.1548556800000001</v>
      </c>
    </row>
    <row r="106" spans="1:10" x14ac:dyDescent="0.25">
      <c r="A106" s="1">
        <v>17</v>
      </c>
      <c r="B106" s="1">
        <v>0.6</v>
      </c>
      <c r="C106" s="1">
        <v>0.42</v>
      </c>
      <c r="G106" s="10">
        <f t="shared" si="9"/>
        <v>1</v>
      </c>
      <c r="H106" s="12">
        <f t="shared" si="10"/>
        <v>0.6</v>
      </c>
      <c r="I106" s="10">
        <f t="shared" si="11"/>
        <v>1.3779527999999999</v>
      </c>
      <c r="J106" s="1">
        <f t="shared" si="12"/>
        <v>0.8267716799999999</v>
      </c>
    </row>
    <row r="107" spans="1:10" x14ac:dyDescent="0.25">
      <c r="A107" s="1">
        <v>18</v>
      </c>
      <c r="B107" s="1">
        <v>0.9</v>
      </c>
      <c r="C107" s="1">
        <v>0.32</v>
      </c>
      <c r="G107" s="10">
        <f t="shared" si="9"/>
        <v>1</v>
      </c>
      <c r="H107" s="12">
        <f t="shared" si="10"/>
        <v>0.9</v>
      </c>
      <c r="I107" s="10">
        <f t="shared" si="11"/>
        <v>1.0498688</v>
      </c>
      <c r="J107" s="1">
        <f t="shared" si="12"/>
        <v>0.94488192000000004</v>
      </c>
    </row>
    <row r="108" spans="1:10" x14ac:dyDescent="0.25">
      <c r="A108" s="1">
        <v>19</v>
      </c>
      <c r="B108" s="1">
        <v>0.95</v>
      </c>
      <c r="C108" s="1">
        <v>0.47</v>
      </c>
      <c r="G108" s="10">
        <f t="shared" si="9"/>
        <v>1</v>
      </c>
      <c r="H108" s="12">
        <f t="shared" si="10"/>
        <v>0.95</v>
      </c>
      <c r="I108" s="10">
        <f t="shared" si="11"/>
        <v>1.5419947999999999</v>
      </c>
      <c r="J108" s="1">
        <f t="shared" si="12"/>
        <v>1.4648950599999999</v>
      </c>
    </row>
    <row r="109" spans="1:10" x14ac:dyDescent="0.25">
      <c r="A109" s="1">
        <v>20</v>
      </c>
      <c r="B109" s="1">
        <v>0.9</v>
      </c>
      <c r="C109" s="1">
        <v>0.48</v>
      </c>
      <c r="G109" s="10">
        <f t="shared" si="9"/>
        <v>1</v>
      </c>
      <c r="H109" s="12">
        <f t="shared" si="10"/>
        <v>0.9</v>
      </c>
      <c r="I109" s="10">
        <f t="shared" si="11"/>
        <v>1.5748031999999998</v>
      </c>
      <c r="J109" s="1">
        <f t="shared" si="12"/>
        <v>1.41732288</v>
      </c>
    </row>
    <row r="110" spans="1:10" x14ac:dyDescent="0.25">
      <c r="A110" s="1">
        <v>21</v>
      </c>
      <c r="B110" s="1">
        <v>0.9</v>
      </c>
      <c r="C110" s="1">
        <v>0.49</v>
      </c>
      <c r="G110" s="10">
        <f t="shared" si="9"/>
        <v>1</v>
      </c>
      <c r="H110" s="12">
        <f t="shared" si="10"/>
        <v>0.9</v>
      </c>
      <c r="I110" s="10">
        <f t="shared" si="11"/>
        <v>1.6076116</v>
      </c>
      <c r="J110" s="1">
        <f t="shared" si="12"/>
        <v>1.44685044</v>
      </c>
    </row>
    <row r="111" spans="1:10" x14ac:dyDescent="0.25">
      <c r="A111" s="1">
        <v>22</v>
      </c>
      <c r="B111" s="1">
        <v>0.9</v>
      </c>
      <c r="C111" s="1">
        <v>0.44</v>
      </c>
      <c r="G111" s="10">
        <f t="shared" si="9"/>
        <v>1</v>
      </c>
      <c r="H111" s="12">
        <f t="shared" si="10"/>
        <v>0.9</v>
      </c>
      <c r="I111" s="10">
        <f t="shared" si="11"/>
        <v>1.4435696</v>
      </c>
      <c r="J111" s="1">
        <f t="shared" si="12"/>
        <v>1.2992126400000001</v>
      </c>
    </row>
    <row r="112" spans="1:10" x14ac:dyDescent="0.25">
      <c r="A112" s="1">
        <v>23</v>
      </c>
      <c r="B112" s="1">
        <v>0.7</v>
      </c>
      <c r="C112" s="1">
        <v>0.38</v>
      </c>
      <c r="G112" s="10">
        <f t="shared" si="9"/>
        <v>1</v>
      </c>
      <c r="H112" s="12">
        <f t="shared" si="10"/>
        <v>0.7</v>
      </c>
      <c r="I112" s="10">
        <f t="shared" si="11"/>
        <v>1.2467192</v>
      </c>
      <c r="J112" s="1">
        <f t="shared" si="12"/>
        <v>0.87270344</v>
      </c>
    </row>
    <row r="113" spans="1:10" x14ac:dyDescent="0.25">
      <c r="A113" s="1">
        <v>24</v>
      </c>
      <c r="B113" s="1">
        <v>0.6</v>
      </c>
      <c r="C113" s="1">
        <v>0.42</v>
      </c>
      <c r="G113" s="10">
        <f t="shared" si="9"/>
        <v>1</v>
      </c>
      <c r="H113" s="12">
        <f t="shared" si="10"/>
        <v>0.6</v>
      </c>
      <c r="I113" s="10">
        <f t="shared" si="11"/>
        <v>1.3779527999999999</v>
      </c>
      <c r="J113" s="1">
        <f t="shared" si="12"/>
        <v>0.8267716799999999</v>
      </c>
    </row>
    <row r="114" spans="1:10" x14ac:dyDescent="0.25">
      <c r="A114" s="1">
        <v>25</v>
      </c>
      <c r="B114" s="1">
        <v>0.7</v>
      </c>
      <c r="C114" s="1">
        <v>0.41</v>
      </c>
      <c r="G114" s="10">
        <f t="shared" si="9"/>
        <v>1</v>
      </c>
      <c r="H114" s="12">
        <f t="shared" si="10"/>
        <v>0.7</v>
      </c>
      <c r="I114" s="10">
        <f t="shared" si="11"/>
        <v>1.3451443999999999</v>
      </c>
      <c r="J114" s="1">
        <f t="shared" si="12"/>
        <v>0.94160107999999987</v>
      </c>
    </row>
    <row r="115" spans="1:10" x14ac:dyDescent="0.25">
      <c r="A115" s="1">
        <v>26</v>
      </c>
      <c r="B115" s="1">
        <v>0.7</v>
      </c>
      <c r="C115" s="1">
        <v>0.33</v>
      </c>
      <c r="G115" s="10">
        <f t="shared" si="9"/>
        <v>1</v>
      </c>
      <c r="H115" s="12">
        <f t="shared" si="10"/>
        <v>0.7</v>
      </c>
      <c r="I115" s="10">
        <f t="shared" si="11"/>
        <v>1.0826772</v>
      </c>
      <c r="J115" s="1">
        <f t="shared" si="12"/>
        <v>0.75787403999999992</v>
      </c>
    </row>
    <row r="116" spans="1:10" x14ac:dyDescent="0.25">
      <c r="A116" s="1">
        <v>27</v>
      </c>
      <c r="B116" s="1">
        <v>0.8</v>
      </c>
      <c r="C116" s="1">
        <v>0.36</v>
      </c>
      <c r="G116" s="10">
        <f t="shared" si="9"/>
        <v>1</v>
      </c>
      <c r="H116" s="12">
        <f t="shared" si="10"/>
        <v>0.8</v>
      </c>
      <c r="I116" s="10">
        <f t="shared" si="11"/>
        <v>1.1811023999999999</v>
      </c>
      <c r="J116" s="1">
        <f t="shared" si="12"/>
        <v>0.94488191999999993</v>
      </c>
    </row>
    <row r="117" spans="1:10" x14ac:dyDescent="0.25">
      <c r="A117" s="1">
        <v>28</v>
      </c>
      <c r="B117" s="1">
        <v>0.9</v>
      </c>
      <c r="C117" s="1">
        <v>0.32</v>
      </c>
      <c r="G117" s="10">
        <f t="shared" si="9"/>
        <v>1</v>
      </c>
      <c r="H117" s="12">
        <f t="shared" si="10"/>
        <v>0.9</v>
      </c>
      <c r="I117" s="10">
        <f t="shared" si="11"/>
        <v>1.0498688</v>
      </c>
      <c r="J117" s="1">
        <f t="shared" si="12"/>
        <v>0.94488192000000004</v>
      </c>
    </row>
    <row r="118" spans="1:10" x14ac:dyDescent="0.25">
      <c r="A118" s="1">
        <v>29</v>
      </c>
      <c r="B118" s="1">
        <v>0.8</v>
      </c>
      <c r="C118" s="1">
        <v>0.28999999999999998</v>
      </c>
      <c r="G118" s="10">
        <f t="shared" si="9"/>
        <v>1</v>
      </c>
      <c r="H118" s="12">
        <f t="shared" si="10"/>
        <v>0.8</v>
      </c>
      <c r="I118" s="10">
        <f t="shared" si="11"/>
        <v>0.95144359999999994</v>
      </c>
      <c r="J118" s="1">
        <f t="shared" si="12"/>
        <v>0.76115487999999998</v>
      </c>
    </row>
    <row r="119" spans="1:10" x14ac:dyDescent="0.25">
      <c r="A119" s="1">
        <v>30</v>
      </c>
      <c r="B119" s="1">
        <v>0.5</v>
      </c>
      <c r="C119" s="1">
        <v>0.25</v>
      </c>
      <c r="G119" s="10">
        <f t="shared" si="9"/>
        <v>1</v>
      </c>
      <c r="H119" s="12">
        <f t="shared" si="10"/>
        <v>0.5</v>
      </c>
      <c r="I119" s="10">
        <f t="shared" si="11"/>
        <v>0.82020999999999999</v>
      </c>
      <c r="J119" s="1">
        <f t="shared" si="12"/>
        <v>0.410105</v>
      </c>
    </row>
    <row r="120" spans="1:10" x14ac:dyDescent="0.25">
      <c r="A120" s="1">
        <v>31</v>
      </c>
      <c r="B120" s="1">
        <v>0.3</v>
      </c>
      <c r="C120" s="1">
        <v>0.1</v>
      </c>
      <c r="G120" s="10">
        <f t="shared" si="9"/>
        <v>1</v>
      </c>
      <c r="H120" s="12">
        <f t="shared" si="10"/>
        <v>0.3</v>
      </c>
      <c r="I120" s="10">
        <f t="shared" si="11"/>
        <v>0.32808400000000004</v>
      </c>
      <c r="J120" s="1">
        <f t="shared" si="12"/>
        <v>9.8425200000000004E-2</v>
      </c>
    </row>
    <row r="121" spans="1:10" x14ac:dyDescent="0.25">
      <c r="A121" s="1">
        <v>32</v>
      </c>
      <c r="B121" s="1">
        <v>0</v>
      </c>
      <c r="C121" s="1">
        <v>0</v>
      </c>
      <c r="E121" s="1" t="s">
        <v>39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56DAC-C047-4F9F-9F30-2137BD4252CE}">
  <dimension ref="A1:Q165"/>
  <sheetViews>
    <sheetView workbookViewId="0">
      <selection activeCell="E5" sqref="E5"/>
    </sheetView>
  </sheetViews>
  <sheetFormatPr defaultRowHeight="13.2" x14ac:dyDescent="0.25"/>
  <cols>
    <col min="1" max="1" width="12.109375" style="1" customWidth="1"/>
    <col min="2" max="2" width="8.88671875" style="1"/>
    <col min="3" max="3" width="11.6640625" style="1" customWidth="1"/>
    <col min="4" max="13" width="8.88671875" style="1"/>
    <col min="14" max="14" width="10.77734375" style="1" customWidth="1"/>
    <col min="15" max="256" width="8.88671875" style="1"/>
    <col min="257" max="257" width="12.109375" style="1" customWidth="1"/>
    <col min="258" max="258" width="8.88671875" style="1"/>
    <col min="259" max="259" width="11.6640625" style="1" customWidth="1"/>
    <col min="260" max="269" width="8.88671875" style="1"/>
    <col min="270" max="270" width="10.77734375" style="1" customWidth="1"/>
    <col min="271" max="512" width="8.88671875" style="1"/>
    <col min="513" max="513" width="12.109375" style="1" customWidth="1"/>
    <col min="514" max="514" width="8.88671875" style="1"/>
    <col min="515" max="515" width="11.6640625" style="1" customWidth="1"/>
    <col min="516" max="525" width="8.88671875" style="1"/>
    <col min="526" max="526" width="10.77734375" style="1" customWidth="1"/>
    <col min="527" max="768" width="8.88671875" style="1"/>
    <col min="769" max="769" width="12.109375" style="1" customWidth="1"/>
    <col min="770" max="770" width="8.88671875" style="1"/>
    <col min="771" max="771" width="11.6640625" style="1" customWidth="1"/>
    <col min="772" max="781" width="8.88671875" style="1"/>
    <col min="782" max="782" width="10.77734375" style="1" customWidth="1"/>
    <col min="783" max="1024" width="8.88671875" style="1"/>
    <col min="1025" max="1025" width="12.109375" style="1" customWidth="1"/>
    <col min="1026" max="1026" width="8.88671875" style="1"/>
    <col min="1027" max="1027" width="11.6640625" style="1" customWidth="1"/>
    <col min="1028" max="1037" width="8.88671875" style="1"/>
    <col min="1038" max="1038" width="10.77734375" style="1" customWidth="1"/>
    <col min="1039" max="1280" width="8.88671875" style="1"/>
    <col min="1281" max="1281" width="12.109375" style="1" customWidth="1"/>
    <col min="1282" max="1282" width="8.88671875" style="1"/>
    <col min="1283" max="1283" width="11.6640625" style="1" customWidth="1"/>
    <col min="1284" max="1293" width="8.88671875" style="1"/>
    <col min="1294" max="1294" width="10.77734375" style="1" customWidth="1"/>
    <col min="1295" max="1536" width="8.88671875" style="1"/>
    <col min="1537" max="1537" width="12.109375" style="1" customWidth="1"/>
    <col min="1538" max="1538" width="8.88671875" style="1"/>
    <col min="1539" max="1539" width="11.6640625" style="1" customWidth="1"/>
    <col min="1540" max="1549" width="8.88671875" style="1"/>
    <col min="1550" max="1550" width="10.77734375" style="1" customWidth="1"/>
    <col min="1551" max="1792" width="8.88671875" style="1"/>
    <col min="1793" max="1793" width="12.109375" style="1" customWidth="1"/>
    <col min="1794" max="1794" width="8.88671875" style="1"/>
    <col min="1795" max="1795" width="11.6640625" style="1" customWidth="1"/>
    <col min="1796" max="1805" width="8.88671875" style="1"/>
    <col min="1806" max="1806" width="10.77734375" style="1" customWidth="1"/>
    <col min="1807" max="2048" width="8.88671875" style="1"/>
    <col min="2049" max="2049" width="12.109375" style="1" customWidth="1"/>
    <col min="2050" max="2050" width="8.88671875" style="1"/>
    <col min="2051" max="2051" width="11.6640625" style="1" customWidth="1"/>
    <col min="2052" max="2061" width="8.88671875" style="1"/>
    <col min="2062" max="2062" width="10.77734375" style="1" customWidth="1"/>
    <col min="2063" max="2304" width="8.88671875" style="1"/>
    <col min="2305" max="2305" width="12.109375" style="1" customWidth="1"/>
    <col min="2306" max="2306" width="8.88671875" style="1"/>
    <col min="2307" max="2307" width="11.6640625" style="1" customWidth="1"/>
    <col min="2308" max="2317" width="8.88671875" style="1"/>
    <col min="2318" max="2318" width="10.77734375" style="1" customWidth="1"/>
    <col min="2319" max="2560" width="8.88671875" style="1"/>
    <col min="2561" max="2561" width="12.109375" style="1" customWidth="1"/>
    <col min="2562" max="2562" width="8.88671875" style="1"/>
    <col min="2563" max="2563" width="11.6640625" style="1" customWidth="1"/>
    <col min="2564" max="2573" width="8.88671875" style="1"/>
    <col min="2574" max="2574" width="10.77734375" style="1" customWidth="1"/>
    <col min="2575" max="2816" width="8.88671875" style="1"/>
    <col min="2817" max="2817" width="12.109375" style="1" customWidth="1"/>
    <col min="2818" max="2818" width="8.88671875" style="1"/>
    <col min="2819" max="2819" width="11.6640625" style="1" customWidth="1"/>
    <col min="2820" max="2829" width="8.88671875" style="1"/>
    <col min="2830" max="2830" width="10.77734375" style="1" customWidth="1"/>
    <col min="2831" max="3072" width="8.88671875" style="1"/>
    <col min="3073" max="3073" width="12.109375" style="1" customWidth="1"/>
    <col min="3074" max="3074" width="8.88671875" style="1"/>
    <col min="3075" max="3075" width="11.6640625" style="1" customWidth="1"/>
    <col min="3076" max="3085" width="8.88671875" style="1"/>
    <col min="3086" max="3086" width="10.77734375" style="1" customWidth="1"/>
    <col min="3087" max="3328" width="8.88671875" style="1"/>
    <col min="3329" max="3329" width="12.109375" style="1" customWidth="1"/>
    <col min="3330" max="3330" width="8.88671875" style="1"/>
    <col min="3331" max="3331" width="11.6640625" style="1" customWidth="1"/>
    <col min="3332" max="3341" width="8.88671875" style="1"/>
    <col min="3342" max="3342" width="10.77734375" style="1" customWidth="1"/>
    <col min="3343" max="3584" width="8.88671875" style="1"/>
    <col min="3585" max="3585" width="12.109375" style="1" customWidth="1"/>
    <col min="3586" max="3586" width="8.88671875" style="1"/>
    <col min="3587" max="3587" width="11.6640625" style="1" customWidth="1"/>
    <col min="3588" max="3597" width="8.88671875" style="1"/>
    <col min="3598" max="3598" width="10.77734375" style="1" customWidth="1"/>
    <col min="3599" max="3840" width="8.88671875" style="1"/>
    <col min="3841" max="3841" width="12.109375" style="1" customWidth="1"/>
    <col min="3842" max="3842" width="8.88671875" style="1"/>
    <col min="3843" max="3843" width="11.6640625" style="1" customWidth="1"/>
    <col min="3844" max="3853" width="8.88671875" style="1"/>
    <col min="3854" max="3854" width="10.77734375" style="1" customWidth="1"/>
    <col min="3855" max="4096" width="8.88671875" style="1"/>
    <col min="4097" max="4097" width="12.109375" style="1" customWidth="1"/>
    <col min="4098" max="4098" width="8.88671875" style="1"/>
    <col min="4099" max="4099" width="11.6640625" style="1" customWidth="1"/>
    <col min="4100" max="4109" width="8.88671875" style="1"/>
    <col min="4110" max="4110" width="10.77734375" style="1" customWidth="1"/>
    <col min="4111" max="4352" width="8.88671875" style="1"/>
    <col min="4353" max="4353" width="12.109375" style="1" customWidth="1"/>
    <col min="4354" max="4354" width="8.88671875" style="1"/>
    <col min="4355" max="4355" width="11.6640625" style="1" customWidth="1"/>
    <col min="4356" max="4365" width="8.88671875" style="1"/>
    <col min="4366" max="4366" width="10.77734375" style="1" customWidth="1"/>
    <col min="4367" max="4608" width="8.88671875" style="1"/>
    <col min="4609" max="4609" width="12.109375" style="1" customWidth="1"/>
    <col min="4610" max="4610" width="8.88671875" style="1"/>
    <col min="4611" max="4611" width="11.6640625" style="1" customWidth="1"/>
    <col min="4612" max="4621" width="8.88671875" style="1"/>
    <col min="4622" max="4622" width="10.77734375" style="1" customWidth="1"/>
    <col min="4623" max="4864" width="8.88671875" style="1"/>
    <col min="4865" max="4865" width="12.109375" style="1" customWidth="1"/>
    <col min="4866" max="4866" width="8.88671875" style="1"/>
    <col min="4867" max="4867" width="11.6640625" style="1" customWidth="1"/>
    <col min="4868" max="4877" width="8.88671875" style="1"/>
    <col min="4878" max="4878" width="10.77734375" style="1" customWidth="1"/>
    <col min="4879" max="5120" width="8.88671875" style="1"/>
    <col min="5121" max="5121" width="12.109375" style="1" customWidth="1"/>
    <col min="5122" max="5122" width="8.88671875" style="1"/>
    <col min="5123" max="5123" width="11.6640625" style="1" customWidth="1"/>
    <col min="5124" max="5133" width="8.88671875" style="1"/>
    <col min="5134" max="5134" width="10.77734375" style="1" customWidth="1"/>
    <col min="5135" max="5376" width="8.88671875" style="1"/>
    <col min="5377" max="5377" width="12.109375" style="1" customWidth="1"/>
    <col min="5378" max="5378" width="8.88671875" style="1"/>
    <col min="5379" max="5379" width="11.6640625" style="1" customWidth="1"/>
    <col min="5380" max="5389" width="8.88671875" style="1"/>
    <col min="5390" max="5390" width="10.77734375" style="1" customWidth="1"/>
    <col min="5391" max="5632" width="8.88671875" style="1"/>
    <col min="5633" max="5633" width="12.109375" style="1" customWidth="1"/>
    <col min="5634" max="5634" width="8.88671875" style="1"/>
    <col min="5635" max="5635" width="11.6640625" style="1" customWidth="1"/>
    <col min="5636" max="5645" width="8.88671875" style="1"/>
    <col min="5646" max="5646" width="10.77734375" style="1" customWidth="1"/>
    <col min="5647" max="5888" width="8.88671875" style="1"/>
    <col min="5889" max="5889" width="12.109375" style="1" customWidth="1"/>
    <col min="5890" max="5890" width="8.88671875" style="1"/>
    <col min="5891" max="5891" width="11.6640625" style="1" customWidth="1"/>
    <col min="5892" max="5901" width="8.88671875" style="1"/>
    <col min="5902" max="5902" width="10.77734375" style="1" customWidth="1"/>
    <col min="5903" max="6144" width="8.88671875" style="1"/>
    <col min="6145" max="6145" width="12.109375" style="1" customWidth="1"/>
    <col min="6146" max="6146" width="8.88671875" style="1"/>
    <col min="6147" max="6147" width="11.6640625" style="1" customWidth="1"/>
    <col min="6148" max="6157" width="8.88671875" style="1"/>
    <col min="6158" max="6158" width="10.77734375" style="1" customWidth="1"/>
    <col min="6159" max="6400" width="8.88671875" style="1"/>
    <col min="6401" max="6401" width="12.109375" style="1" customWidth="1"/>
    <col min="6402" max="6402" width="8.88671875" style="1"/>
    <col min="6403" max="6403" width="11.6640625" style="1" customWidth="1"/>
    <col min="6404" max="6413" width="8.88671875" style="1"/>
    <col min="6414" max="6414" width="10.77734375" style="1" customWidth="1"/>
    <col min="6415" max="6656" width="8.88671875" style="1"/>
    <col min="6657" max="6657" width="12.109375" style="1" customWidth="1"/>
    <col min="6658" max="6658" width="8.88671875" style="1"/>
    <col min="6659" max="6659" width="11.6640625" style="1" customWidth="1"/>
    <col min="6660" max="6669" width="8.88671875" style="1"/>
    <col min="6670" max="6670" width="10.77734375" style="1" customWidth="1"/>
    <col min="6671" max="6912" width="8.88671875" style="1"/>
    <col min="6913" max="6913" width="12.109375" style="1" customWidth="1"/>
    <col min="6914" max="6914" width="8.88671875" style="1"/>
    <col min="6915" max="6915" width="11.6640625" style="1" customWidth="1"/>
    <col min="6916" max="6925" width="8.88671875" style="1"/>
    <col min="6926" max="6926" width="10.77734375" style="1" customWidth="1"/>
    <col min="6927" max="7168" width="8.88671875" style="1"/>
    <col min="7169" max="7169" width="12.109375" style="1" customWidth="1"/>
    <col min="7170" max="7170" width="8.88671875" style="1"/>
    <col min="7171" max="7171" width="11.6640625" style="1" customWidth="1"/>
    <col min="7172" max="7181" width="8.88671875" style="1"/>
    <col min="7182" max="7182" width="10.77734375" style="1" customWidth="1"/>
    <col min="7183" max="7424" width="8.88671875" style="1"/>
    <col min="7425" max="7425" width="12.109375" style="1" customWidth="1"/>
    <col min="7426" max="7426" width="8.88671875" style="1"/>
    <col min="7427" max="7427" width="11.6640625" style="1" customWidth="1"/>
    <col min="7428" max="7437" width="8.88671875" style="1"/>
    <col min="7438" max="7438" width="10.77734375" style="1" customWidth="1"/>
    <col min="7439" max="7680" width="8.88671875" style="1"/>
    <col min="7681" max="7681" width="12.109375" style="1" customWidth="1"/>
    <col min="7682" max="7682" width="8.88671875" style="1"/>
    <col min="7683" max="7683" width="11.6640625" style="1" customWidth="1"/>
    <col min="7684" max="7693" width="8.88671875" style="1"/>
    <col min="7694" max="7694" width="10.77734375" style="1" customWidth="1"/>
    <col min="7695" max="7936" width="8.88671875" style="1"/>
    <col min="7937" max="7937" width="12.109375" style="1" customWidth="1"/>
    <col min="7938" max="7938" width="8.88671875" style="1"/>
    <col min="7939" max="7939" width="11.6640625" style="1" customWidth="1"/>
    <col min="7940" max="7949" width="8.88671875" style="1"/>
    <col min="7950" max="7950" width="10.77734375" style="1" customWidth="1"/>
    <col min="7951" max="8192" width="8.88671875" style="1"/>
    <col min="8193" max="8193" width="12.109375" style="1" customWidth="1"/>
    <col min="8194" max="8194" width="8.88671875" style="1"/>
    <col min="8195" max="8195" width="11.6640625" style="1" customWidth="1"/>
    <col min="8196" max="8205" width="8.88671875" style="1"/>
    <col min="8206" max="8206" width="10.77734375" style="1" customWidth="1"/>
    <col min="8207" max="8448" width="8.88671875" style="1"/>
    <col min="8449" max="8449" width="12.109375" style="1" customWidth="1"/>
    <col min="8450" max="8450" width="8.88671875" style="1"/>
    <col min="8451" max="8451" width="11.6640625" style="1" customWidth="1"/>
    <col min="8452" max="8461" width="8.88671875" style="1"/>
    <col min="8462" max="8462" width="10.77734375" style="1" customWidth="1"/>
    <col min="8463" max="8704" width="8.88671875" style="1"/>
    <col min="8705" max="8705" width="12.109375" style="1" customWidth="1"/>
    <col min="8706" max="8706" width="8.88671875" style="1"/>
    <col min="8707" max="8707" width="11.6640625" style="1" customWidth="1"/>
    <col min="8708" max="8717" width="8.88671875" style="1"/>
    <col min="8718" max="8718" width="10.77734375" style="1" customWidth="1"/>
    <col min="8719" max="8960" width="8.88671875" style="1"/>
    <col min="8961" max="8961" width="12.109375" style="1" customWidth="1"/>
    <col min="8962" max="8962" width="8.88671875" style="1"/>
    <col min="8963" max="8963" width="11.6640625" style="1" customWidth="1"/>
    <col min="8964" max="8973" width="8.88671875" style="1"/>
    <col min="8974" max="8974" width="10.77734375" style="1" customWidth="1"/>
    <col min="8975" max="9216" width="8.88671875" style="1"/>
    <col min="9217" max="9217" width="12.109375" style="1" customWidth="1"/>
    <col min="9218" max="9218" width="8.88671875" style="1"/>
    <col min="9219" max="9219" width="11.6640625" style="1" customWidth="1"/>
    <col min="9220" max="9229" width="8.88671875" style="1"/>
    <col min="9230" max="9230" width="10.77734375" style="1" customWidth="1"/>
    <col min="9231" max="9472" width="8.88671875" style="1"/>
    <col min="9473" max="9473" width="12.109375" style="1" customWidth="1"/>
    <col min="9474" max="9474" width="8.88671875" style="1"/>
    <col min="9475" max="9475" width="11.6640625" style="1" customWidth="1"/>
    <col min="9476" max="9485" width="8.88671875" style="1"/>
    <col min="9486" max="9486" width="10.77734375" style="1" customWidth="1"/>
    <col min="9487" max="9728" width="8.88671875" style="1"/>
    <col min="9729" max="9729" width="12.109375" style="1" customWidth="1"/>
    <col min="9730" max="9730" width="8.88671875" style="1"/>
    <col min="9731" max="9731" width="11.6640625" style="1" customWidth="1"/>
    <col min="9732" max="9741" width="8.88671875" style="1"/>
    <col min="9742" max="9742" width="10.77734375" style="1" customWidth="1"/>
    <col min="9743" max="9984" width="8.88671875" style="1"/>
    <col min="9985" max="9985" width="12.109375" style="1" customWidth="1"/>
    <col min="9986" max="9986" width="8.88671875" style="1"/>
    <col min="9987" max="9987" width="11.6640625" style="1" customWidth="1"/>
    <col min="9988" max="9997" width="8.88671875" style="1"/>
    <col min="9998" max="9998" width="10.77734375" style="1" customWidth="1"/>
    <col min="9999" max="10240" width="8.88671875" style="1"/>
    <col min="10241" max="10241" width="12.109375" style="1" customWidth="1"/>
    <col min="10242" max="10242" width="8.88671875" style="1"/>
    <col min="10243" max="10243" width="11.6640625" style="1" customWidth="1"/>
    <col min="10244" max="10253" width="8.88671875" style="1"/>
    <col min="10254" max="10254" width="10.77734375" style="1" customWidth="1"/>
    <col min="10255" max="10496" width="8.88671875" style="1"/>
    <col min="10497" max="10497" width="12.109375" style="1" customWidth="1"/>
    <col min="10498" max="10498" width="8.88671875" style="1"/>
    <col min="10499" max="10499" width="11.6640625" style="1" customWidth="1"/>
    <col min="10500" max="10509" width="8.88671875" style="1"/>
    <col min="10510" max="10510" width="10.77734375" style="1" customWidth="1"/>
    <col min="10511" max="10752" width="8.88671875" style="1"/>
    <col min="10753" max="10753" width="12.109375" style="1" customWidth="1"/>
    <col min="10754" max="10754" width="8.88671875" style="1"/>
    <col min="10755" max="10755" width="11.6640625" style="1" customWidth="1"/>
    <col min="10756" max="10765" width="8.88671875" style="1"/>
    <col min="10766" max="10766" width="10.77734375" style="1" customWidth="1"/>
    <col min="10767" max="11008" width="8.88671875" style="1"/>
    <col min="11009" max="11009" width="12.109375" style="1" customWidth="1"/>
    <col min="11010" max="11010" width="8.88671875" style="1"/>
    <col min="11011" max="11011" width="11.6640625" style="1" customWidth="1"/>
    <col min="11012" max="11021" width="8.88671875" style="1"/>
    <col min="11022" max="11022" width="10.77734375" style="1" customWidth="1"/>
    <col min="11023" max="11264" width="8.88671875" style="1"/>
    <col min="11265" max="11265" width="12.109375" style="1" customWidth="1"/>
    <col min="11266" max="11266" width="8.88671875" style="1"/>
    <col min="11267" max="11267" width="11.6640625" style="1" customWidth="1"/>
    <col min="11268" max="11277" width="8.88671875" style="1"/>
    <col min="11278" max="11278" width="10.77734375" style="1" customWidth="1"/>
    <col min="11279" max="11520" width="8.88671875" style="1"/>
    <col min="11521" max="11521" width="12.109375" style="1" customWidth="1"/>
    <col min="11522" max="11522" width="8.88671875" style="1"/>
    <col min="11523" max="11523" width="11.6640625" style="1" customWidth="1"/>
    <col min="11524" max="11533" width="8.88671875" style="1"/>
    <col min="11534" max="11534" width="10.77734375" style="1" customWidth="1"/>
    <col min="11535" max="11776" width="8.88671875" style="1"/>
    <col min="11777" max="11777" width="12.109375" style="1" customWidth="1"/>
    <col min="11778" max="11778" width="8.88671875" style="1"/>
    <col min="11779" max="11779" width="11.6640625" style="1" customWidth="1"/>
    <col min="11780" max="11789" width="8.88671875" style="1"/>
    <col min="11790" max="11790" width="10.77734375" style="1" customWidth="1"/>
    <col min="11791" max="12032" width="8.88671875" style="1"/>
    <col min="12033" max="12033" width="12.109375" style="1" customWidth="1"/>
    <col min="12034" max="12034" width="8.88671875" style="1"/>
    <col min="12035" max="12035" width="11.6640625" style="1" customWidth="1"/>
    <col min="12036" max="12045" width="8.88671875" style="1"/>
    <col min="12046" max="12046" width="10.77734375" style="1" customWidth="1"/>
    <col min="12047" max="12288" width="8.88671875" style="1"/>
    <col min="12289" max="12289" width="12.109375" style="1" customWidth="1"/>
    <col min="12290" max="12290" width="8.88671875" style="1"/>
    <col min="12291" max="12291" width="11.6640625" style="1" customWidth="1"/>
    <col min="12292" max="12301" width="8.88671875" style="1"/>
    <col min="12302" max="12302" width="10.77734375" style="1" customWidth="1"/>
    <col min="12303" max="12544" width="8.88671875" style="1"/>
    <col min="12545" max="12545" width="12.109375" style="1" customWidth="1"/>
    <col min="12546" max="12546" width="8.88671875" style="1"/>
    <col min="12547" max="12547" width="11.6640625" style="1" customWidth="1"/>
    <col min="12548" max="12557" width="8.88671875" style="1"/>
    <col min="12558" max="12558" width="10.77734375" style="1" customWidth="1"/>
    <col min="12559" max="12800" width="8.88671875" style="1"/>
    <col min="12801" max="12801" width="12.109375" style="1" customWidth="1"/>
    <col min="12802" max="12802" width="8.88671875" style="1"/>
    <col min="12803" max="12803" width="11.6640625" style="1" customWidth="1"/>
    <col min="12804" max="12813" width="8.88671875" style="1"/>
    <col min="12814" max="12814" width="10.77734375" style="1" customWidth="1"/>
    <col min="12815" max="13056" width="8.88671875" style="1"/>
    <col min="13057" max="13057" width="12.109375" style="1" customWidth="1"/>
    <col min="13058" max="13058" width="8.88671875" style="1"/>
    <col min="13059" max="13059" width="11.6640625" style="1" customWidth="1"/>
    <col min="13060" max="13069" width="8.88671875" style="1"/>
    <col min="13070" max="13070" width="10.77734375" style="1" customWidth="1"/>
    <col min="13071" max="13312" width="8.88671875" style="1"/>
    <col min="13313" max="13313" width="12.109375" style="1" customWidth="1"/>
    <col min="13314" max="13314" width="8.88671875" style="1"/>
    <col min="13315" max="13315" width="11.6640625" style="1" customWidth="1"/>
    <col min="13316" max="13325" width="8.88671875" style="1"/>
    <col min="13326" max="13326" width="10.77734375" style="1" customWidth="1"/>
    <col min="13327" max="13568" width="8.88671875" style="1"/>
    <col min="13569" max="13569" width="12.109375" style="1" customWidth="1"/>
    <col min="13570" max="13570" width="8.88671875" style="1"/>
    <col min="13571" max="13571" width="11.6640625" style="1" customWidth="1"/>
    <col min="13572" max="13581" width="8.88671875" style="1"/>
    <col min="13582" max="13582" width="10.77734375" style="1" customWidth="1"/>
    <col min="13583" max="13824" width="8.88671875" style="1"/>
    <col min="13825" max="13825" width="12.109375" style="1" customWidth="1"/>
    <col min="13826" max="13826" width="8.88671875" style="1"/>
    <col min="13827" max="13827" width="11.6640625" style="1" customWidth="1"/>
    <col min="13828" max="13837" width="8.88671875" style="1"/>
    <col min="13838" max="13838" width="10.77734375" style="1" customWidth="1"/>
    <col min="13839" max="14080" width="8.88671875" style="1"/>
    <col min="14081" max="14081" width="12.109375" style="1" customWidth="1"/>
    <col min="14082" max="14082" width="8.88671875" style="1"/>
    <col min="14083" max="14083" width="11.6640625" style="1" customWidth="1"/>
    <col min="14084" max="14093" width="8.88671875" style="1"/>
    <col min="14094" max="14094" width="10.77734375" style="1" customWidth="1"/>
    <col min="14095" max="14336" width="8.88671875" style="1"/>
    <col min="14337" max="14337" width="12.109375" style="1" customWidth="1"/>
    <col min="14338" max="14338" width="8.88671875" style="1"/>
    <col min="14339" max="14339" width="11.6640625" style="1" customWidth="1"/>
    <col min="14340" max="14349" width="8.88671875" style="1"/>
    <col min="14350" max="14350" width="10.77734375" style="1" customWidth="1"/>
    <col min="14351" max="14592" width="8.88671875" style="1"/>
    <col min="14593" max="14593" width="12.109375" style="1" customWidth="1"/>
    <col min="14594" max="14594" width="8.88671875" style="1"/>
    <col min="14595" max="14595" width="11.6640625" style="1" customWidth="1"/>
    <col min="14596" max="14605" width="8.88671875" style="1"/>
    <col min="14606" max="14606" width="10.77734375" style="1" customWidth="1"/>
    <col min="14607" max="14848" width="8.88671875" style="1"/>
    <col min="14849" max="14849" width="12.109375" style="1" customWidth="1"/>
    <col min="14850" max="14850" width="8.88671875" style="1"/>
    <col min="14851" max="14851" width="11.6640625" style="1" customWidth="1"/>
    <col min="14852" max="14861" width="8.88671875" style="1"/>
    <col min="14862" max="14862" width="10.77734375" style="1" customWidth="1"/>
    <col min="14863" max="15104" width="8.88671875" style="1"/>
    <col min="15105" max="15105" width="12.109375" style="1" customWidth="1"/>
    <col min="15106" max="15106" width="8.88671875" style="1"/>
    <col min="15107" max="15107" width="11.6640625" style="1" customWidth="1"/>
    <col min="15108" max="15117" width="8.88671875" style="1"/>
    <col min="15118" max="15118" width="10.77734375" style="1" customWidth="1"/>
    <col min="15119" max="15360" width="8.88671875" style="1"/>
    <col min="15361" max="15361" width="12.109375" style="1" customWidth="1"/>
    <col min="15362" max="15362" width="8.88671875" style="1"/>
    <col min="15363" max="15363" width="11.6640625" style="1" customWidth="1"/>
    <col min="15364" max="15373" width="8.88671875" style="1"/>
    <col min="15374" max="15374" width="10.77734375" style="1" customWidth="1"/>
    <col min="15375" max="15616" width="8.88671875" style="1"/>
    <col min="15617" max="15617" width="12.109375" style="1" customWidth="1"/>
    <col min="15618" max="15618" width="8.88671875" style="1"/>
    <col min="15619" max="15619" width="11.6640625" style="1" customWidth="1"/>
    <col min="15620" max="15629" width="8.88671875" style="1"/>
    <col min="15630" max="15630" width="10.77734375" style="1" customWidth="1"/>
    <col min="15631" max="15872" width="8.88671875" style="1"/>
    <col min="15873" max="15873" width="12.109375" style="1" customWidth="1"/>
    <col min="15874" max="15874" width="8.88671875" style="1"/>
    <col min="15875" max="15875" width="11.6640625" style="1" customWidth="1"/>
    <col min="15876" max="15885" width="8.88671875" style="1"/>
    <col min="15886" max="15886" width="10.77734375" style="1" customWidth="1"/>
    <col min="15887" max="16128" width="8.88671875" style="1"/>
    <col min="16129" max="16129" width="12.109375" style="1" customWidth="1"/>
    <col min="16130" max="16130" width="8.88671875" style="1"/>
    <col min="16131" max="16131" width="11.6640625" style="1" customWidth="1"/>
    <col min="16132" max="16141" width="8.88671875" style="1"/>
    <col min="16142" max="16142" width="10.77734375" style="1" customWidth="1"/>
    <col min="16143" max="16384" width="8.88671875" style="1"/>
  </cols>
  <sheetData>
    <row r="1" spans="1:17" x14ac:dyDescent="0.25">
      <c r="A1" s="2" t="s">
        <v>128</v>
      </c>
      <c r="N1" s="1" t="s">
        <v>129</v>
      </c>
    </row>
    <row r="2" spans="1:17" x14ac:dyDescent="0.25">
      <c r="A2" s="1" t="s">
        <v>120</v>
      </c>
    </row>
    <row r="3" spans="1:17" x14ac:dyDescent="0.25">
      <c r="N3" s="20" t="s">
        <v>62</v>
      </c>
      <c r="O3" s="20" t="s">
        <v>63</v>
      </c>
      <c r="P3" s="20" t="s">
        <v>64</v>
      </c>
      <c r="Q3" s="20" t="s">
        <v>65</v>
      </c>
    </row>
    <row r="4" spans="1:17" x14ac:dyDescent="0.25">
      <c r="N4" s="3">
        <v>39358</v>
      </c>
      <c r="O4" s="1" t="s">
        <v>66</v>
      </c>
      <c r="P4" s="5">
        <v>0.3125</v>
      </c>
      <c r="Q4" s="7">
        <v>0.6</v>
      </c>
    </row>
    <row r="5" spans="1:17" x14ac:dyDescent="0.25">
      <c r="A5" s="1" t="s">
        <v>67</v>
      </c>
      <c r="E5" s="1" t="s">
        <v>68</v>
      </c>
      <c r="N5" s="3">
        <v>39359</v>
      </c>
      <c r="O5" s="1" t="s">
        <v>66</v>
      </c>
      <c r="P5" s="5">
        <v>0.40625</v>
      </c>
      <c r="Q5" s="7">
        <v>0.59</v>
      </c>
    </row>
    <row r="6" spans="1:17" x14ac:dyDescent="0.25">
      <c r="A6" s="24">
        <v>39185</v>
      </c>
      <c r="B6" s="24"/>
      <c r="C6" s="2" t="s">
        <v>130</v>
      </c>
    </row>
    <row r="7" spans="1:17" x14ac:dyDescent="0.25">
      <c r="B7" s="1" t="s">
        <v>4</v>
      </c>
      <c r="N7" s="3">
        <v>39364</v>
      </c>
      <c r="O7" s="1" t="s">
        <v>66</v>
      </c>
      <c r="P7" s="5">
        <v>0.3125</v>
      </c>
      <c r="Q7" s="7">
        <v>0.56999999999999995</v>
      </c>
    </row>
    <row r="8" spans="1:17" x14ac:dyDescent="0.25">
      <c r="A8" s="21" t="s">
        <v>69</v>
      </c>
      <c r="B8" s="1" t="s">
        <v>5</v>
      </c>
      <c r="C8" s="1" t="s">
        <v>6</v>
      </c>
      <c r="D8" s="1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N8" s="3">
        <v>39365</v>
      </c>
      <c r="O8" s="1" t="s">
        <v>66</v>
      </c>
      <c r="P8" s="5">
        <v>0.39583333333333331</v>
      </c>
      <c r="Q8" s="7">
        <v>0.56000000000000005</v>
      </c>
    </row>
    <row r="9" spans="1:17" x14ac:dyDescent="0.25">
      <c r="B9" s="1" t="s">
        <v>13</v>
      </c>
      <c r="C9" s="1" t="s">
        <v>9</v>
      </c>
      <c r="D9" s="1" t="s">
        <v>14</v>
      </c>
      <c r="H9" s="8" t="s">
        <v>15</v>
      </c>
      <c r="I9" s="8" t="s">
        <v>15</v>
      </c>
      <c r="J9" s="8" t="s">
        <v>16</v>
      </c>
      <c r="K9" s="8" t="s">
        <v>17</v>
      </c>
      <c r="L9" s="8" t="s">
        <v>17</v>
      </c>
      <c r="N9" s="3">
        <v>39366</v>
      </c>
      <c r="O9" s="1" t="s">
        <v>66</v>
      </c>
      <c r="P9" s="5">
        <v>0.29166666666666669</v>
      </c>
      <c r="Q9" s="7">
        <v>0.56999999999999995</v>
      </c>
    </row>
    <row r="10" spans="1:17" x14ac:dyDescent="0.25">
      <c r="B10" s="1">
        <v>0</v>
      </c>
      <c r="C10" s="1">
        <v>0</v>
      </c>
      <c r="D10" s="1">
        <v>0.09</v>
      </c>
      <c r="E10" s="1" t="s">
        <v>24</v>
      </c>
      <c r="H10" s="10"/>
      <c r="I10" s="10"/>
      <c r="J10" s="10"/>
      <c r="N10" s="3">
        <v>39366</v>
      </c>
      <c r="O10" s="1" t="s">
        <v>66</v>
      </c>
      <c r="P10" s="7">
        <v>0.86805555555555547</v>
      </c>
      <c r="Q10" s="1">
        <v>0.56999999999999995</v>
      </c>
    </row>
    <row r="11" spans="1:17" x14ac:dyDescent="0.25">
      <c r="B11" s="11">
        <f>B10+2.24</f>
        <v>2.2400000000000002</v>
      </c>
      <c r="C11" s="1">
        <v>0.15</v>
      </c>
      <c r="D11" s="1">
        <v>0.24</v>
      </c>
      <c r="H11" s="10">
        <f>(B12-B10)/2</f>
        <v>2.2400000000000002</v>
      </c>
      <c r="I11" s="12">
        <f>C11</f>
        <v>0.15</v>
      </c>
      <c r="J11" s="10">
        <f>D11*3.28084</f>
        <v>0.78740159999999992</v>
      </c>
      <c r="K11" s="1">
        <f>H11*I11*J11</f>
        <v>0.2645669376</v>
      </c>
      <c r="L11" s="1">
        <f>SUM(K11:K30)</f>
        <v>84.739937094880062</v>
      </c>
    </row>
    <row r="12" spans="1:17" x14ac:dyDescent="0.25">
      <c r="B12" s="11">
        <f t="shared" ref="B12:B30" si="0">B11+2.24</f>
        <v>4.4800000000000004</v>
      </c>
      <c r="C12" s="1">
        <v>0.4</v>
      </c>
      <c r="D12" s="1">
        <v>0.28999999999999998</v>
      </c>
      <c r="H12" s="10">
        <f t="shared" ref="H12:H30" si="1">(B13-B11)/2</f>
        <v>2.2400000000000002</v>
      </c>
      <c r="I12" s="12">
        <f t="shared" ref="I12:I30" si="2">C12</f>
        <v>0.4</v>
      </c>
      <c r="J12" s="10">
        <f t="shared" ref="J12:J30" si="3">D12*3.28084</f>
        <v>0.95144359999999994</v>
      </c>
      <c r="K12" s="1">
        <f t="shared" ref="K12:K30" si="4">H12*I12*J12</f>
        <v>0.85249346560000006</v>
      </c>
      <c r="N12" s="3">
        <v>39367</v>
      </c>
      <c r="O12" s="1" t="s">
        <v>66</v>
      </c>
      <c r="P12" s="5">
        <v>0.33333333333333331</v>
      </c>
      <c r="Q12" s="7">
        <v>0.56000000000000005</v>
      </c>
    </row>
    <row r="13" spans="1:17" x14ac:dyDescent="0.25">
      <c r="B13" s="11">
        <f t="shared" si="0"/>
        <v>6.7200000000000006</v>
      </c>
      <c r="C13" s="1">
        <v>0.32</v>
      </c>
      <c r="D13" s="1">
        <v>0.14000000000000001</v>
      </c>
      <c r="H13" s="10">
        <f t="shared" si="1"/>
        <v>2.2400000000000002</v>
      </c>
      <c r="I13" s="12">
        <f t="shared" si="2"/>
        <v>0.32</v>
      </c>
      <c r="J13" s="10">
        <f t="shared" si="3"/>
        <v>0.45931760000000005</v>
      </c>
      <c r="K13" s="1">
        <f t="shared" si="4"/>
        <v>0.32923885568000011</v>
      </c>
      <c r="N13" s="3">
        <v>39373</v>
      </c>
      <c r="O13" s="1" t="s">
        <v>66</v>
      </c>
      <c r="P13" s="5">
        <v>0.30208333333333331</v>
      </c>
      <c r="Q13" s="7">
        <v>0.56999999999999995</v>
      </c>
    </row>
    <row r="14" spans="1:17" x14ac:dyDescent="0.25">
      <c r="B14" s="11">
        <f t="shared" si="0"/>
        <v>8.9600000000000009</v>
      </c>
      <c r="C14" s="1">
        <v>0.38</v>
      </c>
      <c r="D14" s="1">
        <v>0.4</v>
      </c>
      <c r="H14" s="10">
        <f t="shared" si="1"/>
        <v>2.2400000000000002</v>
      </c>
      <c r="I14" s="12">
        <f t="shared" si="2"/>
        <v>0.38</v>
      </c>
      <c r="J14" s="10">
        <f t="shared" si="3"/>
        <v>1.3123360000000002</v>
      </c>
      <c r="K14" s="1">
        <f t="shared" si="4"/>
        <v>1.1170604032000002</v>
      </c>
      <c r="N14" s="3">
        <v>39374</v>
      </c>
      <c r="O14" s="1" t="s">
        <v>66</v>
      </c>
      <c r="P14" s="5">
        <v>0.3611111111111111</v>
      </c>
      <c r="Q14" s="7">
        <v>1.44</v>
      </c>
    </row>
    <row r="15" spans="1:17" x14ac:dyDescent="0.25">
      <c r="B15" s="11">
        <f t="shared" si="0"/>
        <v>11.200000000000001</v>
      </c>
      <c r="C15" s="1">
        <v>0.5</v>
      </c>
      <c r="D15" s="1">
        <v>0.53</v>
      </c>
      <c r="H15" s="10">
        <f t="shared" si="1"/>
        <v>2.2400000000000002</v>
      </c>
      <c r="I15" s="12">
        <f t="shared" si="2"/>
        <v>0.5</v>
      </c>
      <c r="J15" s="10">
        <f t="shared" si="3"/>
        <v>1.7388452000000001</v>
      </c>
      <c r="K15" s="1">
        <f t="shared" si="4"/>
        <v>1.9475066240000003</v>
      </c>
    </row>
    <row r="16" spans="1:17" x14ac:dyDescent="0.25">
      <c r="B16" s="11">
        <f t="shared" si="0"/>
        <v>13.440000000000001</v>
      </c>
      <c r="C16" s="1">
        <v>0.7</v>
      </c>
      <c r="D16" s="1">
        <v>0.8</v>
      </c>
      <c r="H16" s="10">
        <f t="shared" si="1"/>
        <v>2.2400000000000002</v>
      </c>
      <c r="I16" s="12">
        <f t="shared" si="2"/>
        <v>0.7</v>
      </c>
      <c r="J16" s="10">
        <f t="shared" si="3"/>
        <v>2.6246720000000003</v>
      </c>
      <c r="K16" s="1">
        <f t="shared" si="4"/>
        <v>4.1154856960000004</v>
      </c>
    </row>
    <row r="17" spans="1:17" x14ac:dyDescent="0.25">
      <c r="B17" s="11">
        <f t="shared" si="0"/>
        <v>15.680000000000001</v>
      </c>
      <c r="C17" s="1">
        <v>0.9</v>
      </c>
      <c r="D17" s="1">
        <v>0.6</v>
      </c>
      <c r="E17" s="1" t="s">
        <v>70</v>
      </c>
      <c r="F17" s="1">
        <v>1.35</v>
      </c>
      <c r="H17" s="10">
        <f t="shared" si="1"/>
        <v>2.2400000000000002</v>
      </c>
      <c r="I17" s="12">
        <f t="shared" si="2"/>
        <v>0.9</v>
      </c>
      <c r="J17" s="10">
        <f t="shared" si="3"/>
        <v>1.9685039999999998</v>
      </c>
      <c r="K17" s="1">
        <f t="shared" si="4"/>
        <v>3.9685040640000007</v>
      </c>
      <c r="N17" s="3">
        <v>39377</v>
      </c>
      <c r="O17" s="1" t="s">
        <v>66</v>
      </c>
      <c r="P17" s="5">
        <v>0.1875</v>
      </c>
      <c r="Q17" s="7">
        <v>0.73</v>
      </c>
    </row>
    <row r="18" spans="1:17" x14ac:dyDescent="0.25">
      <c r="B18" s="11">
        <f t="shared" si="0"/>
        <v>17.920000000000002</v>
      </c>
      <c r="C18" s="1">
        <v>0.8</v>
      </c>
      <c r="D18" s="1">
        <v>0.82</v>
      </c>
      <c r="E18" s="1" t="s">
        <v>71</v>
      </c>
      <c r="F18" s="1">
        <v>47</v>
      </c>
      <c r="G18" s="11" t="s">
        <v>58</v>
      </c>
      <c r="H18" s="10">
        <f t="shared" si="1"/>
        <v>2.2400000000000011</v>
      </c>
      <c r="I18" s="12">
        <f t="shared" si="2"/>
        <v>0.8</v>
      </c>
      <c r="J18" s="10">
        <f t="shared" si="3"/>
        <v>2.6902887999999998</v>
      </c>
      <c r="K18" s="1">
        <f t="shared" si="4"/>
        <v>4.8209975296000023</v>
      </c>
      <c r="N18" s="3"/>
    </row>
    <row r="19" spans="1:17" x14ac:dyDescent="0.25">
      <c r="B19" s="11">
        <f t="shared" si="0"/>
        <v>20.160000000000004</v>
      </c>
      <c r="C19" s="1">
        <v>1</v>
      </c>
      <c r="D19" s="1">
        <v>0.83</v>
      </c>
      <c r="H19" s="10">
        <f t="shared" si="1"/>
        <v>2.240000000000002</v>
      </c>
      <c r="I19" s="12">
        <f t="shared" si="2"/>
        <v>1</v>
      </c>
      <c r="J19" s="10">
        <f t="shared" si="3"/>
        <v>2.7230971999999998</v>
      </c>
      <c r="K19" s="1">
        <f t="shared" si="4"/>
        <v>6.0997377280000045</v>
      </c>
      <c r="N19" s="3">
        <v>39378</v>
      </c>
      <c r="O19" s="1" t="s">
        <v>66</v>
      </c>
      <c r="P19" s="5">
        <v>0.40625</v>
      </c>
      <c r="Q19" s="7">
        <v>0.73</v>
      </c>
    </row>
    <row r="20" spans="1:17" x14ac:dyDescent="0.25">
      <c r="B20" s="11">
        <f t="shared" si="0"/>
        <v>22.400000000000006</v>
      </c>
      <c r="C20" s="1">
        <v>0.8</v>
      </c>
      <c r="D20" s="1">
        <v>0.9</v>
      </c>
      <c r="H20" s="10">
        <f t="shared" si="1"/>
        <v>2.240000000000002</v>
      </c>
      <c r="I20" s="12">
        <f t="shared" si="2"/>
        <v>0.8</v>
      </c>
      <c r="J20" s="10">
        <f t="shared" si="3"/>
        <v>2.9527559999999999</v>
      </c>
      <c r="K20" s="1">
        <f t="shared" si="4"/>
        <v>5.2913387520000041</v>
      </c>
    </row>
    <row r="21" spans="1:17" x14ac:dyDescent="0.25">
      <c r="B21" s="11">
        <f t="shared" si="0"/>
        <v>24.640000000000008</v>
      </c>
      <c r="C21" s="1">
        <v>0.88</v>
      </c>
      <c r="D21" s="1">
        <v>0.7</v>
      </c>
      <c r="H21" s="10">
        <f t="shared" si="1"/>
        <v>2.240000000000002</v>
      </c>
      <c r="I21" s="12">
        <f t="shared" si="2"/>
        <v>0.88</v>
      </c>
      <c r="J21" s="10">
        <f t="shared" si="3"/>
        <v>2.2965879999999999</v>
      </c>
      <c r="K21" s="1">
        <f t="shared" si="4"/>
        <v>4.5270342656000038</v>
      </c>
    </row>
    <row r="22" spans="1:17" x14ac:dyDescent="0.25">
      <c r="B22" s="11">
        <f t="shared" si="0"/>
        <v>26.88000000000001</v>
      </c>
      <c r="C22" s="1">
        <v>0.9</v>
      </c>
      <c r="D22" s="1">
        <v>0.76</v>
      </c>
      <c r="H22" s="10">
        <f t="shared" si="1"/>
        <v>2.240000000000002</v>
      </c>
      <c r="I22" s="12">
        <f t="shared" si="2"/>
        <v>0.9</v>
      </c>
      <c r="J22" s="10">
        <f t="shared" si="3"/>
        <v>2.4934384000000001</v>
      </c>
      <c r="K22" s="1">
        <f t="shared" si="4"/>
        <v>5.0267718144000044</v>
      </c>
    </row>
    <row r="23" spans="1:17" x14ac:dyDescent="0.25">
      <c r="B23" s="11">
        <f t="shared" si="0"/>
        <v>29.120000000000012</v>
      </c>
      <c r="C23" s="1">
        <v>1.2</v>
      </c>
      <c r="D23" s="1">
        <v>0.85</v>
      </c>
      <c r="H23" s="10">
        <f t="shared" si="1"/>
        <v>2.240000000000002</v>
      </c>
      <c r="I23" s="12">
        <f t="shared" si="2"/>
        <v>1.2</v>
      </c>
      <c r="J23" s="10">
        <f t="shared" si="3"/>
        <v>2.7887139999999997</v>
      </c>
      <c r="K23" s="1">
        <f t="shared" si="4"/>
        <v>7.4960632320000062</v>
      </c>
    </row>
    <row r="24" spans="1:17" x14ac:dyDescent="0.25">
      <c r="B24" s="11">
        <f t="shared" si="0"/>
        <v>31.360000000000014</v>
      </c>
      <c r="C24" s="1">
        <v>1.2</v>
      </c>
      <c r="D24" s="1">
        <v>0.95</v>
      </c>
      <c r="H24" s="10">
        <f t="shared" si="1"/>
        <v>2.240000000000002</v>
      </c>
      <c r="I24" s="12">
        <f t="shared" si="2"/>
        <v>1.2</v>
      </c>
      <c r="J24" s="10">
        <f t="shared" si="3"/>
        <v>3.1167979999999997</v>
      </c>
      <c r="K24" s="1">
        <f t="shared" si="4"/>
        <v>8.3779530240000071</v>
      </c>
    </row>
    <row r="25" spans="1:17" x14ac:dyDescent="0.25">
      <c r="B25" s="11">
        <f t="shared" si="0"/>
        <v>33.600000000000016</v>
      </c>
      <c r="C25" s="1">
        <v>1.8</v>
      </c>
      <c r="D25" s="1">
        <v>0.62</v>
      </c>
      <c r="H25" s="10">
        <f t="shared" si="1"/>
        <v>2.240000000000002</v>
      </c>
      <c r="I25" s="12">
        <f t="shared" si="2"/>
        <v>1.8</v>
      </c>
      <c r="J25" s="10">
        <f t="shared" si="3"/>
        <v>2.0341208000000002</v>
      </c>
      <c r="K25" s="1">
        <f t="shared" si="4"/>
        <v>8.2015750656000073</v>
      </c>
    </row>
    <row r="26" spans="1:17" x14ac:dyDescent="0.25">
      <c r="B26" s="11">
        <f t="shared" si="0"/>
        <v>35.840000000000018</v>
      </c>
      <c r="C26" s="1">
        <v>1</v>
      </c>
      <c r="D26" s="1">
        <v>0.7</v>
      </c>
      <c r="H26" s="10">
        <f t="shared" si="1"/>
        <v>2.240000000000002</v>
      </c>
      <c r="I26" s="12">
        <f t="shared" si="2"/>
        <v>1</v>
      </c>
      <c r="J26" s="10">
        <f t="shared" si="3"/>
        <v>2.2965879999999999</v>
      </c>
      <c r="K26" s="1">
        <f t="shared" si="4"/>
        <v>5.144357120000004</v>
      </c>
    </row>
    <row r="27" spans="1:17" x14ac:dyDescent="0.25">
      <c r="B27" s="11">
        <f t="shared" si="0"/>
        <v>38.08000000000002</v>
      </c>
      <c r="C27" s="1">
        <v>1.2</v>
      </c>
      <c r="D27" s="1">
        <v>0.83</v>
      </c>
      <c r="H27" s="10">
        <f t="shared" si="1"/>
        <v>2.240000000000002</v>
      </c>
      <c r="I27" s="12">
        <f t="shared" si="2"/>
        <v>1.2</v>
      </c>
      <c r="J27" s="10">
        <f t="shared" si="3"/>
        <v>2.7230971999999998</v>
      </c>
      <c r="K27" s="1">
        <f t="shared" si="4"/>
        <v>7.3196852736000055</v>
      </c>
      <c r="N27" s="6">
        <v>39403</v>
      </c>
      <c r="O27" s="1" t="s">
        <v>66</v>
      </c>
      <c r="P27" s="5">
        <v>0.76388888888888884</v>
      </c>
      <c r="Q27" s="1">
        <v>0.82</v>
      </c>
    </row>
    <row r="28" spans="1:17" x14ac:dyDescent="0.25">
      <c r="B28" s="11">
        <f t="shared" si="0"/>
        <v>40.320000000000022</v>
      </c>
      <c r="C28" s="1">
        <v>0.9</v>
      </c>
      <c r="D28" s="1">
        <v>0.81</v>
      </c>
      <c r="H28" s="10">
        <f t="shared" si="1"/>
        <v>2.240000000000002</v>
      </c>
      <c r="I28" s="12">
        <f t="shared" si="2"/>
        <v>0.9</v>
      </c>
      <c r="J28" s="10">
        <f t="shared" si="3"/>
        <v>2.6574804000000003</v>
      </c>
      <c r="K28" s="1">
        <f t="shared" si="4"/>
        <v>5.3574804864000054</v>
      </c>
      <c r="N28" s="6">
        <v>39404</v>
      </c>
      <c r="O28" s="1" t="s">
        <v>66</v>
      </c>
      <c r="P28" s="5">
        <v>0.66666666666666663</v>
      </c>
      <c r="Q28" s="1">
        <v>0.88</v>
      </c>
    </row>
    <row r="29" spans="1:17" x14ac:dyDescent="0.25">
      <c r="B29" s="11">
        <f t="shared" si="0"/>
        <v>42.560000000000024</v>
      </c>
      <c r="C29" s="1">
        <v>0.9</v>
      </c>
      <c r="D29" s="1">
        <v>0.54</v>
      </c>
      <c r="H29" s="10">
        <f t="shared" si="1"/>
        <v>2.240000000000002</v>
      </c>
      <c r="I29" s="12">
        <f t="shared" si="2"/>
        <v>0.9</v>
      </c>
      <c r="J29" s="10">
        <f t="shared" si="3"/>
        <v>1.7716536000000001</v>
      </c>
      <c r="K29" s="1">
        <f t="shared" si="4"/>
        <v>3.5716536576000033</v>
      </c>
      <c r="N29" s="6">
        <v>39405</v>
      </c>
      <c r="O29" s="1" t="s">
        <v>66</v>
      </c>
      <c r="P29" s="5">
        <v>0.43402777777777773</v>
      </c>
      <c r="Q29" s="1">
        <v>0.88</v>
      </c>
    </row>
    <row r="30" spans="1:17" x14ac:dyDescent="0.25">
      <c r="B30" s="11">
        <f t="shared" si="0"/>
        <v>44.800000000000026</v>
      </c>
      <c r="C30" s="1">
        <v>0.5</v>
      </c>
      <c r="D30" s="1">
        <v>0.25</v>
      </c>
      <c r="H30" s="10">
        <f t="shared" si="1"/>
        <v>2.2199999999999882</v>
      </c>
      <c r="I30" s="12">
        <f t="shared" si="2"/>
        <v>0.5</v>
      </c>
      <c r="J30" s="10">
        <f t="shared" si="3"/>
        <v>0.82020999999999999</v>
      </c>
      <c r="K30" s="1">
        <f t="shared" si="4"/>
        <v>0.91043309999999511</v>
      </c>
    </row>
    <row r="31" spans="1:17" x14ac:dyDescent="0.25">
      <c r="B31" s="1">
        <v>47</v>
      </c>
      <c r="C31" s="1">
        <v>0.1</v>
      </c>
      <c r="D31" s="1">
        <v>0</v>
      </c>
      <c r="E31" s="1" t="s">
        <v>18</v>
      </c>
    </row>
    <row r="32" spans="1:17" x14ac:dyDescent="0.25">
      <c r="A32" s="11" t="s">
        <v>72</v>
      </c>
    </row>
    <row r="34" spans="1:12" x14ac:dyDescent="0.25">
      <c r="A34" s="24">
        <v>39197</v>
      </c>
      <c r="B34" s="25">
        <v>0.59722222222222221</v>
      </c>
      <c r="C34" s="2" t="s">
        <v>130</v>
      </c>
    </row>
    <row r="36" spans="1:12" x14ac:dyDescent="0.25">
      <c r="B36" s="1" t="s">
        <v>29</v>
      </c>
      <c r="C36" s="1" t="s">
        <v>30</v>
      </c>
      <c r="D36" s="1" t="s">
        <v>44</v>
      </c>
      <c r="H36" s="8" t="s">
        <v>8</v>
      </c>
      <c r="I36" s="8" t="s">
        <v>9</v>
      </c>
      <c r="J36" s="8" t="s">
        <v>10</v>
      </c>
      <c r="K36" s="8" t="s">
        <v>11</v>
      </c>
      <c r="L36" s="8" t="s">
        <v>12</v>
      </c>
    </row>
    <row r="37" spans="1:12" x14ac:dyDescent="0.25">
      <c r="B37" s="8" t="s">
        <v>73</v>
      </c>
      <c r="C37" s="1" t="s">
        <v>33</v>
      </c>
      <c r="D37" s="1" t="s">
        <v>34</v>
      </c>
      <c r="F37" s="1" t="s">
        <v>70</v>
      </c>
      <c r="G37" s="1">
        <v>1.4</v>
      </c>
      <c r="H37" s="8" t="s">
        <v>15</v>
      </c>
      <c r="I37" s="8" t="s">
        <v>15</v>
      </c>
      <c r="J37" s="8" t="s">
        <v>16</v>
      </c>
      <c r="K37" s="8" t="s">
        <v>17</v>
      </c>
      <c r="L37" s="8" t="s">
        <v>17</v>
      </c>
    </row>
    <row r="38" spans="1:12" x14ac:dyDescent="0.25">
      <c r="B38" s="1">
        <v>14.9</v>
      </c>
      <c r="C38" s="1">
        <v>0</v>
      </c>
      <c r="D38" s="1">
        <v>0</v>
      </c>
      <c r="E38" s="1" t="s">
        <v>38</v>
      </c>
      <c r="F38" s="1" t="s">
        <v>71</v>
      </c>
      <c r="H38" s="10"/>
      <c r="I38" s="10"/>
      <c r="J38" s="10"/>
    </row>
    <row r="39" spans="1:12" x14ac:dyDescent="0.25">
      <c r="B39" s="1">
        <v>14.5</v>
      </c>
      <c r="C39" s="1">
        <v>0.2</v>
      </c>
      <c r="D39" s="1">
        <v>0.01</v>
      </c>
      <c r="H39" s="10">
        <f>((B40-B38)*3.28084/2)*-1</f>
        <v>1.3123360000000011</v>
      </c>
      <c r="I39" s="12">
        <f>C39</f>
        <v>0.2</v>
      </c>
      <c r="J39" s="10">
        <f>D39*3.28084</f>
        <v>3.2808400000000001E-2</v>
      </c>
      <c r="K39" s="1">
        <f>H39*I39*J39</f>
        <v>8.6111288844800075E-3</v>
      </c>
      <c r="L39" s="1">
        <f>SUM(K39:K70)</f>
        <v>130.58593966825123</v>
      </c>
    </row>
    <row r="40" spans="1:12" x14ac:dyDescent="0.25">
      <c r="B40" s="1">
        <v>14.1</v>
      </c>
      <c r="C40" s="1">
        <v>0.39</v>
      </c>
      <c r="D40" s="1">
        <v>7.0000000000000007E-2</v>
      </c>
      <c r="H40" s="10">
        <f t="shared" ref="H40:H66" si="5">((B41-B39)*3.28084/2)*-1</f>
        <v>1.4763780000000006</v>
      </c>
      <c r="I40" s="12">
        <f t="shared" ref="I40:I66" si="6">C40</f>
        <v>0.39</v>
      </c>
      <c r="J40" s="10">
        <f t="shared" ref="J40:J66" si="7">D40*3.28084</f>
        <v>0.22965880000000002</v>
      </c>
      <c r="K40" s="1">
        <f t="shared" ref="K40:K66" si="8">H40*I40*J40</f>
        <v>0.13223464793229608</v>
      </c>
    </row>
    <row r="41" spans="1:12" x14ac:dyDescent="0.25">
      <c r="B41" s="1">
        <v>13.6</v>
      </c>
      <c r="C41" s="1">
        <v>0.4</v>
      </c>
      <c r="D41" s="1">
        <v>0.47</v>
      </c>
      <c r="H41" s="10">
        <f t="shared" si="5"/>
        <v>1.4763780000000006</v>
      </c>
      <c r="I41" s="12">
        <f t="shared" si="6"/>
        <v>0.4</v>
      </c>
      <c r="J41" s="10">
        <f t="shared" si="7"/>
        <v>1.5419947999999999</v>
      </c>
      <c r="K41" s="1">
        <f t="shared" si="8"/>
        <v>0.91062687953376031</v>
      </c>
    </row>
    <row r="42" spans="1:12" x14ac:dyDescent="0.25">
      <c r="B42" s="1">
        <v>13.2</v>
      </c>
      <c r="C42" s="1">
        <v>0.35</v>
      </c>
      <c r="D42" s="1">
        <v>0.61</v>
      </c>
      <c r="H42" s="10">
        <f t="shared" si="5"/>
        <v>1.4763780000000006</v>
      </c>
      <c r="I42" s="12">
        <f t="shared" si="6"/>
        <v>0.35</v>
      </c>
      <c r="J42" s="10">
        <f t="shared" si="7"/>
        <v>2.0013123999999998</v>
      </c>
      <c r="K42" s="1">
        <f t="shared" si="8"/>
        <v>1.0341427594705201</v>
      </c>
    </row>
    <row r="43" spans="1:12" x14ac:dyDescent="0.25">
      <c r="B43" s="1">
        <v>12.7</v>
      </c>
      <c r="C43" s="1">
        <v>0.5</v>
      </c>
      <c r="D43" s="1">
        <v>0.79</v>
      </c>
      <c r="H43" s="10">
        <f t="shared" si="5"/>
        <v>1.4763779999999977</v>
      </c>
      <c r="I43" s="12">
        <f t="shared" si="6"/>
        <v>0.5</v>
      </c>
      <c r="J43" s="10">
        <f t="shared" si="7"/>
        <v>2.5918635999999999</v>
      </c>
      <c r="K43" s="1">
        <f t="shared" si="8"/>
        <v>1.913285199020397</v>
      </c>
    </row>
    <row r="44" spans="1:12" x14ac:dyDescent="0.25">
      <c r="B44" s="1">
        <v>12.3</v>
      </c>
      <c r="C44" s="1">
        <v>0.5</v>
      </c>
      <c r="D44" s="1">
        <v>0.85</v>
      </c>
      <c r="H44" s="10">
        <f t="shared" si="5"/>
        <v>1.3123359999999982</v>
      </c>
      <c r="I44" s="12">
        <f t="shared" si="6"/>
        <v>0.5</v>
      </c>
      <c r="J44" s="10">
        <f t="shared" si="7"/>
        <v>2.7887139999999997</v>
      </c>
      <c r="K44" s="1">
        <f t="shared" si="8"/>
        <v>1.8298648879519972</v>
      </c>
    </row>
    <row r="45" spans="1:12" x14ac:dyDescent="0.25">
      <c r="B45" s="1">
        <v>11.9</v>
      </c>
      <c r="C45" s="1">
        <v>0.62</v>
      </c>
      <c r="D45" s="1">
        <v>1.18</v>
      </c>
      <c r="H45" s="10">
        <f t="shared" si="5"/>
        <v>1.4763780000000006</v>
      </c>
      <c r="I45" s="12">
        <f t="shared" si="6"/>
        <v>0.62</v>
      </c>
      <c r="J45" s="10">
        <f t="shared" si="7"/>
        <v>3.8713911999999997</v>
      </c>
      <c r="K45" s="1">
        <f t="shared" si="8"/>
        <v>3.543694814185633</v>
      </c>
    </row>
    <row r="46" spans="1:12" x14ac:dyDescent="0.25">
      <c r="B46" s="1">
        <v>11.4</v>
      </c>
      <c r="C46" s="1">
        <v>0.8</v>
      </c>
      <c r="D46" s="1">
        <v>1.02</v>
      </c>
      <c r="H46" s="10">
        <f t="shared" si="5"/>
        <v>1.4763780000000006</v>
      </c>
      <c r="I46" s="12">
        <f t="shared" si="6"/>
        <v>0.8</v>
      </c>
      <c r="J46" s="10">
        <f t="shared" si="7"/>
        <v>3.3464567999999999</v>
      </c>
      <c r="K46" s="1">
        <f t="shared" si="8"/>
        <v>3.9525081579763217</v>
      </c>
    </row>
    <row r="47" spans="1:12" x14ac:dyDescent="0.25">
      <c r="B47" s="1">
        <v>11</v>
      </c>
      <c r="C47" s="1">
        <v>0.8</v>
      </c>
      <c r="D47" s="1">
        <v>1.2</v>
      </c>
      <c r="H47" s="10">
        <f t="shared" si="5"/>
        <v>1.4763780000000006</v>
      </c>
      <c r="I47" s="12">
        <f t="shared" si="6"/>
        <v>0.8</v>
      </c>
      <c r="J47" s="10">
        <f t="shared" si="7"/>
        <v>3.9370079999999996</v>
      </c>
      <c r="K47" s="1">
        <f t="shared" si="8"/>
        <v>4.650009597619202</v>
      </c>
    </row>
    <row r="48" spans="1:12" x14ac:dyDescent="0.25">
      <c r="B48" s="1">
        <v>10.5</v>
      </c>
      <c r="C48" s="1">
        <v>0.79</v>
      </c>
      <c r="D48" s="1">
        <v>1.27</v>
      </c>
      <c r="H48" s="10">
        <f t="shared" si="5"/>
        <v>1.64042</v>
      </c>
      <c r="I48" s="12">
        <f t="shared" si="6"/>
        <v>0.79</v>
      </c>
      <c r="J48" s="10">
        <f t="shared" si="7"/>
        <v>4.1666667999999998</v>
      </c>
      <c r="K48" s="1">
        <f t="shared" si="8"/>
        <v>5.3997160061242395</v>
      </c>
    </row>
    <row r="49" spans="2:11" x14ac:dyDescent="0.25">
      <c r="B49" s="1">
        <v>10</v>
      </c>
      <c r="C49" s="1">
        <v>0.9</v>
      </c>
      <c r="D49" s="1">
        <v>1.52</v>
      </c>
      <c r="H49" s="10">
        <f t="shared" si="5"/>
        <v>1.4763780000000006</v>
      </c>
      <c r="I49" s="12">
        <f t="shared" si="6"/>
        <v>0.9</v>
      </c>
      <c r="J49" s="10">
        <f t="shared" si="7"/>
        <v>4.9868768000000001</v>
      </c>
      <c r="K49" s="1">
        <f t="shared" si="8"/>
        <v>6.6262636766073628</v>
      </c>
    </row>
    <row r="50" spans="2:11" x14ac:dyDescent="0.25">
      <c r="B50" s="1">
        <v>9.6</v>
      </c>
      <c r="C50" s="1">
        <v>1</v>
      </c>
      <c r="D50" s="1">
        <v>1.1000000000000001</v>
      </c>
      <c r="H50" s="10">
        <f t="shared" si="5"/>
        <v>1.3123360000000011</v>
      </c>
      <c r="I50" s="12">
        <f t="shared" si="6"/>
        <v>1</v>
      </c>
      <c r="J50" s="10">
        <f t="shared" si="7"/>
        <v>3.6089240000000005</v>
      </c>
      <c r="K50" s="1">
        <f t="shared" si="8"/>
        <v>4.7361208864640041</v>
      </c>
    </row>
    <row r="51" spans="2:11" x14ac:dyDescent="0.25">
      <c r="B51" s="1">
        <v>9.1999999999999993</v>
      </c>
      <c r="C51" s="1">
        <v>0.8</v>
      </c>
      <c r="D51" s="1">
        <v>1.34</v>
      </c>
      <c r="H51" s="10">
        <f t="shared" si="5"/>
        <v>1.3123359999999982</v>
      </c>
      <c r="I51" s="12">
        <f t="shared" si="6"/>
        <v>0.8</v>
      </c>
      <c r="J51" s="10">
        <f t="shared" si="7"/>
        <v>4.3963255999999999</v>
      </c>
      <c r="K51" s="1">
        <f t="shared" si="8"/>
        <v>4.6155650820812735</v>
      </c>
    </row>
    <row r="52" spans="2:11" x14ac:dyDescent="0.25">
      <c r="B52" s="1">
        <v>8.8000000000000007</v>
      </c>
      <c r="C52" s="1">
        <v>0.8</v>
      </c>
      <c r="D52" s="1">
        <v>1.18</v>
      </c>
      <c r="H52" s="10">
        <f t="shared" si="5"/>
        <v>1.4763779999999977</v>
      </c>
      <c r="I52" s="12">
        <f t="shared" si="6"/>
        <v>0.8</v>
      </c>
      <c r="J52" s="10">
        <f t="shared" si="7"/>
        <v>3.8713911999999997</v>
      </c>
      <c r="K52" s="1">
        <f t="shared" si="8"/>
        <v>4.5725094376588729</v>
      </c>
    </row>
    <row r="53" spans="2:11" x14ac:dyDescent="0.25">
      <c r="B53" s="1">
        <v>8.3000000000000007</v>
      </c>
      <c r="C53" s="1">
        <v>0.9</v>
      </c>
      <c r="D53" s="1">
        <v>1.1299999999999999</v>
      </c>
      <c r="H53" s="10">
        <f t="shared" si="5"/>
        <v>1.8044620000000009</v>
      </c>
      <c r="I53" s="12">
        <f t="shared" si="6"/>
        <v>0.9</v>
      </c>
      <c r="J53" s="10">
        <f t="shared" si="7"/>
        <v>3.7073491999999995</v>
      </c>
      <c r="K53" s="1">
        <f t="shared" si="8"/>
        <v>6.0207936769173624</v>
      </c>
    </row>
    <row r="54" spans="2:11" x14ac:dyDescent="0.25">
      <c r="B54" s="1">
        <v>7.7</v>
      </c>
      <c r="C54" s="1">
        <v>1.1000000000000001</v>
      </c>
      <c r="D54" s="1">
        <v>1.08</v>
      </c>
      <c r="H54" s="10">
        <f t="shared" si="5"/>
        <v>1.6404200000000015</v>
      </c>
      <c r="I54" s="12">
        <f t="shared" si="6"/>
        <v>1.1000000000000001</v>
      </c>
      <c r="J54" s="10">
        <f t="shared" si="7"/>
        <v>3.5433072000000001</v>
      </c>
      <c r="K54" s="1">
        <f t="shared" si="8"/>
        <v>6.3937631967264066</v>
      </c>
    </row>
    <row r="55" spans="2:11" x14ac:dyDescent="0.25">
      <c r="B55" s="1">
        <v>7.3</v>
      </c>
      <c r="C55" s="1">
        <v>1</v>
      </c>
      <c r="D55" s="1">
        <v>1.1499999999999999</v>
      </c>
      <c r="H55" s="10">
        <f t="shared" si="5"/>
        <v>1.4763780000000006</v>
      </c>
      <c r="I55" s="12">
        <f t="shared" si="6"/>
        <v>1</v>
      </c>
      <c r="J55" s="10">
        <f t="shared" si="7"/>
        <v>3.7729659999999998</v>
      </c>
      <c r="K55" s="1">
        <f t="shared" si="8"/>
        <v>5.5703239971480025</v>
      </c>
    </row>
    <row r="56" spans="2:11" x14ac:dyDescent="0.25">
      <c r="B56" s="1">
        <v>6.8</v>
      </c>
      <c r="C56" s="1">
        <v>1.1000000000000001</v>
      </c>
      <c r="D56" s="1">
        <v>0.51</v>
      </c>
      <c r="H56" s="10">
        <f t="shared" si="5"/>
        <v>1.8044619999999993</v>
      </c>
      <c r="I56" s="12">
        <f t="shared" si="6"/>
        <v>1.1000000000000001</v>
      </c>
      <c r="J56" s="10">
        <f t="shared" si="7"/>
        <v>1.6732283999999999</v>
      </c>
      <c r="K56" s="1">
        <f t="shared" si="8"/>
        <v>3.3212047716328787</v>
      </c>
    </row>
    <row r="57" spans="2:11" x14ac:dyDescent="0.25">
      <c r="B57" s="1">
        <v>6.2</v>
      </c>
      <c r="C57" s="1">
        <v>0.9</v>
      </c>
      <c r="D57" s="1">
        <v>1.2</v>
      </c>
      <c r="H57" s="10">
        <f t="shared" si="5"/>
        <v>1.8044619999999993</v>
      </c>
      <c r="I57" s="12">
        <f t="shared" si="6"/>
        <v>0.9</v>
      </c>
      <c r="J57" s="10">
        <f t="shared" si="7"/>
        <v>3.9370079999999996</v>
      </c>
      <c r="K57" s="1">
        <f t="shared" si="8"/>
        <v>6.3937631967263968</v>
      </c>
    </row>
    <row r="58" spans="2:11" x14ac:dyDescent="0.25">
      <c r="B58" s="1">
        <v>5.7</v>
      </c>
      <c r="C58" s="1">
        <v>1</v>
      </c>
      <c r="D58" s="1">
        <v>1.3</v>
      </c>
      <c r="H58" s="10">
        <f t="shared" si="5"/>
        <v>1.4763780000000006</v>
      </c>
      <c r="I58" s="12">
        <f t="shared" si="6"/>
        <v>1</v>
      </c>
      <c r="J58" s="10">
        <f t="shared" si="7"/>
        <v>4.2650920000000001</v>
      </c>
      <c r="K58" s="1">
        <f t="shared" si="8"/>
        <v>6.296887996776003</v>
      </c>
    </row>
    <row r="59" spans="2:11" x14ac:dyDescent="0.25">
      <c r="B59" s="1">
        <v>5.3</v>
      </c>
      <c r="C59" s="1">
        <v>1.2</v>
      </c>
      <c r="D59" s="1">
        <v>0.95</v>
      </c>
      <c r="H59" s="10">
        <f t="shared" si="5"/>
        <v>1.8044620000000009</v>
      </c>
      <c r="I59" s="12">
        <f t="shared" si="6"/>
        <v>1.2</v>
      </c>
      <c r="J59" s="10">
        <f t="shared" si="7"/>
        <v>3.1167979999999997</v>
      </c>
      <c r="K59" s="1">
        <f t="shared" si="8"/>
        <v>6.7489722632112024</v>
      </c>
    </row>
    <row r="60" spans="2:11" x14ac:dyDescent="0.25">
      <c r="B60" s="1">
        <v>4.5999999999999996</v>
      </c>
      <c r="C60" s="1">
        <v>1.2</v>
      </c>
      <c r="D60" s="1">
        <v>1.32</v>
      </c>
      <c r="H60" s="10">
        <f t="shared" si="5"/>
        <v>1.9685040000000003</v>
      </c>
      <c r="I60" s="12">
        <f t="shared" si="6"/>
        <v>1.2</v>
      </c>
      <c r="J60" s="10">
        <f t="shared" si="7"/>
        <v>4.3307088</v>
      </c>
      <c r="K60" s="1">
        <f t="shared" si="8"/>
        <v>10.230021114762241</v>
      </c>
    </row>
    <row r="61" spans="2:11" x14ac:dyDescent="0.25">
      <c r="B61" s="1">
        <v>4.0999999999999996</v>
      </c>
      <c r="C61" s="1">
        <v>1.35</v>
      </c>
      <c r="D61" s="1">
        <v>1.52</v>
      </c>
      <c r="H61" s="10">
        <f t="shared" si="5"/>
        <v>1.6404199999999993</v>
      </c>
      <c r="I61" s="12">
        <f t="shared" si="6"/>
        <v>1.35</v>
      </c>
      <c r="J61" s="10">
        <f t="shared" si="7"/>
        <v>4.9868768000000001</v>
      </c>
      <c r="K61" s="1">
        <f t="shared" si="8"/>
        <v>11.043772794345596</v>
      </c>
    </row>
    <row r="62" spans="2:11" x14ac:dyDescent="0.25">
      <c r="B62" s="1">
        <v>3.6</v>
      </c>
      <c r="C62" s="1">
        <v>1.3</v>
      </c>
      <c r="D62" s="1">
        <v>1.35</v>
      </c>
      <c r="H62" s="10">
        <f t="shared" si="5"/>
        <v>1.8044619999999993</v>
      </c>
      <c r="I62" s="12">
        <f t="shared" si="6"/>
        <v>1.3</v>
      </c>
      <c r="J62" s="10">
        <f t="shared" si="7"/>
        <v>4.4291340000000003</v>
      </c>
      <c r="K62" s="1">
        <f t="shared" si="8"/>
        <v>10.389865194680397</v>
      </c>
    </row>
    <row r="63" spans="2:11" x14ac:dyDescent="0.25">
      <c r="B63" s="1">
        <v>3</v>
      </c>
      <c r="C63" s="1">
        <v>0.9</v>
      </c>
      <c r="D63" s="1">
        <v>1.2</v>
      </c>
      <c r="H63" s="10">
        <f t="shared" si="5"/>
        <v>1.64042</v>
      </c>
      <c r="I63" s="12">
        <f t="shared" si="6"/>
        <v>0.9</v>
      </c>
      <c r="J63" s="10">
        <f t="shared" si="7"/>
        <v>3.9370079999999996</v>
      </c>
      <c r="K63" s="1">
        <f t="shared" si="8"/>
        <v>5.8125119970239991</v>
      </c>
    </row>
    <row r="64" spans="2:11" x14ac:dyDescent="0.25">
      <c r="B64" s="1">
        <v>2.6</v>
      </c>
      <c r="C64" s="1">
        <v>1.1000000000000001</v>
      </c>
      <c r="D64" s="1">
        <v>1.36</v>
      </c>
      <c r="H64" s="10">
        <f t="shared" si="5"/>
        <v>1.3123359999999997</v>
      </c>
      <c r="I64" s="12">
        <f t="shared" si="6"/>
        <v>1.1000000000000001</v>
      </c>
      <c r="J64" s="10">
        <f t="shared" si="7"/>
        <v>4.4619423999999999</v>
      </c>
      <c r="K64" s="1">
        <f t="shared" si="8"/>
        <v>6.4411244055910393</v>
      </c>
    </row>
    <row r="65" spans="2:13" x14ac:dyDescent="0.25">
      <c r="B65" s="1">
        <v>2.2000000000000002</v>
      </c>
      <c r="C65" s="1">
        <v>0.8</v>
      </c>
      <c r="D65" s="1">
        <v>0.55000000000000004</v>
      </c>
      <c r="H65" s="10">
        <f t="shared" si="5"/>
        <v>1.3123360000000002</v>
      </c>
      <c r="I65" s="12">
        <f t="shared" si="6"/>
        <v>0.8</v>
      </c>
      <c r="J65" s="10">
        <f t="shared" si="7"/>
        <v>1.8044620000000002</v>
      </c>
      <c r="K65" s="1">
        <f t="shared" si="8"/>
        <v>1.8944483545856008</v>
      </c>
    </row>
    <row r="66" spans="2:13" x14ac:dyDescent="0.25">
      <c r="B66" s="1">
        <v>1.8</v>
      </c>
      <c r="C66" s="1">
        <v>0.4</v>
      </c>
      <c r="D66" s="1">
        <v>0.06</v>
      </c>
      <c r="H66" s="10">
        <f t="shared" si="5"/>
        <v>1.3123360000000004</v>
      </c>
      <c r="I66" s="12">
        <f t="shared" si="6"/>
        <v>0.4</v>
      </c>
      <c r="J66" s="10">
        <f t="shared" si="7"/>
        <v>0.19685039999999998</v>
      </c>
      <c r="K66" s="1">
        <f t="shared" si="8"/>
        <v>0.10333354661376001</v>
      </c>
    </row>
    <row r="67" spans="2:13" x14ac:dyDescent="0.25">
      <c r="B67" s="1">
        <v>1.4</v>
      </c>
      <c r="C67" s="1">
        <v>0.1</v>
      </c>
      <c r="D67" s="1">
        <v>0</v>
      </c>
    </row>
    <row r="70" spans="2:13" x14ac:dyDescent="0.25">
      <c r="B70" s="24">
        <v>39234</v>
      </c>
      <c r="C70" s="25">
        <v>0.36458333333333331</v>
      </c>
      <c r="D70" s="2" t="s">
        <v>130</v>
      </c>
    </row>
    <row r="71" spans="2:13" x14ac:dyDescent="0.25">
      <c r="B71" s="5" t="s">
        <v>74</v>
      </c>
      <c r="C71" s="1" t="s">
        <v>27</v>
      </c>
    </row>
    <row r="73" spans="2:13" x14ac:dyDescent="0.25">
      <c r="C73" s="1" t="s">
        <v>29</v>
      </c>
      <c r="D73" s="1" t="s">
        <v>30</v>
      </c>
      <c r="E73" s="1" t="s">
        <v>31</v>
      </c>
      <c r="I73" s="8" t="s">
        <v>8</v>
      </c>
      <c r="J73" s="8" t="s">
        <v>9</v>
      </c>
      <c r="K73" s="8" t="s">
        <v>10</v>
      </c>
      <c r="L73" s="8" t="s">
        <v>11</v>
      </c>
      <c r="M73" s="8" t="s">
        <v>12</v>
      </c>
    </row>
    <row r="74" spans="2:13" x14ac:dyDescent="0.25">
      <c r="C74" s="1" t="s">
        <v>32</v>
      </c>
      <c r="D74" s="1" t="s">
        <v>33</v>
      </c>
      <c r="E74" s="1" t="s">
        <v>34</v>
      </c>
      <c r="I74" s="8" t="s">
        <v>15</v>
      </c>
      <c r="J74" s="8" t="s">
        <v>15</v>
      </c>
      <c r="K74" s="8" t="s">
        <v>16</v>
      </c>
      <c r="L74" s="8" t="s">
        <v>17</v>
      </c>
      <c r="M74" s="8" t="s">
        <v>17</v>
      </c>
    </row>
    <row r="75" spans="2:13" x14ac:dyDescent="0.25">
      <c r="C75" s="7">
        <v>2.5</v>
      </c>
      <c r="D75" s="7">
        <v>0.4</v>
      </c>
      <c r="E75" s="7">
        <v>0.03</v>
      </c>
      <c r="I75" s="10"/>
      <c r="J75" s="10"/>
      <c r="K75" s="10"/>
    </row>
    <row r="76" spans="2:13" x14ac:dyDescent="0.25">
      <c r="C76" s="7">
        <v>4.5</v>
      </c>
      <c r="D76" s="7">
        <v>0.8</v>
      </c>
      <c r="E76" s="7">
        <v>0.57999999999999996</v>
      </c>
      <c r="I76" s="10">
        <f>(C77-C75)/2</f>
        <v>2</v>
      </c>
      <c r="J76" s="12">
        <f>D76</f>
        <v>0.8</v>
      </c>
      <c r="K76" s="10">
        <f>E76*3.28084</f>
        <v>1.9028871999999999</v>
      </c>
      <c r="L76" s="1">
        <f>I76*J76*K76</f>
        <v>3.0446195199999999</v>
      </c>
      <c r="M76" s="1">
        <f>SUM(L76:L95)</f>
        <v>211.27953431999995</v>
      </c>
    </row>
    <row r="77" spans="2:13" x14ac:dyDescent="0.25">
      <c r="C77" s="7">
        <v>6.5</v>
      </c>
      <c r="D77" s="7">
        <v>1.1000000000000001</v>
      </c>
      <c r="E77" s="7">
        <v>1.06</v>
      </c>
      <c r="I77" s="10">
        <f t="shared" ref="I77:I99" si="9">(C78-C76)/2</f>
        <v>2</v>
      </c>
      <c r="J77" s="12">
        <f t="shared" ref="J77:J99" si="10">D77</f>
        <v>1.1000000000000001</v>
      </c>
      <c r="K77" s="10">
        <f t="shared" ref="K77:K99" si="11">E77*3.28084</f>
        <v>3.4776904000000002</v>
      </c>
      <c r="L77" s="1">
        <f t="shared" ref="L77:L99" si="12">I77*J77*K77</f>
        <v>7.6509188800000008</v>
      </c>
    </row>
    <row r="78" spans="2:13" x14ac:dyDescent="0.25">
      <c r="C78" s="7">
        <v>8.5</v>
      </c>
      <c r="D78" s="7">
        <v>1.7</v>
      </c>
      <c r="E78" s="7">
        <v>1.3</v>
      </c>
      <c r="I78" s="10">
        <f t="shared" si="9"/>
        <v>2</v>
      </c>
      <c r="J78" s="12">
        <f t="shared" si="10"/>
        <v>1.7</v>
      </c>
      <c r="K78" s="10">
        <f t="shared" si="11"/>
        <v>4.2650920000000001</v>
      </c>
      <c r="L78" s="1">
        <f t="shared" si="12"/>
        <v>14.501312799999999</v>
      </c>
    </row>
    <row r="79" spans="2:13" x14ac:dyDescent="0.25">
      <c r="C79" s="7">
        <v>10.5</v>
      </c>
      <c r="D79" s="7">
        <v>1.6</v>
      </c>
      <c r="E79" s="7">
        <v>1.39</v>
      </c>
      <c r="I79" s="10">
        <f t="shared" si="9"/>
        <v>2.25</v>
      </c>
      <c r="J79" s="12">
        <f t="shared" si="10"/>
        <v>1.6</v>
      </c>
      <c r="K79" s="10">
        <f t="shared" si="11"/>
        <v>4.5603675999999993</v>
      </c>
      <c r="L79" s="1">
        <f t="shared" si="12"/>
        <v>16.417323359999997</v>
      </c>
    </row>
    <row r="80" spans="2:13" x14ac:dyDescent="0.25">
      <c r="C80" s="7">
        <v>13</v>
      </c>
      <c r="D80" s="7">
        <v>1.6</v>
      </c>
      <c r="E80" s="7">
        <v>1.5</v>
      </c>
      <c r="I80" s="10">
        <f t="shared" si="9"/>
        <v>2</v>
      </c>
      <c r="J80" s="12">
        <f t="shared" si="10"/>
        <v>1.6</v>
      </c>
      <c r="K80" s="10">
        <f t="shared" si="11"/>
        <v>4.9212600000000002</v>
      </c>
      <c r="L80" s="1">
        <f t="shared" si="12"/>
        <v>15.748032000000002</v>
      </c>
    </row>
    <row r="81" spans="3:12" x14ac:dyDescent="0.25">
      <c r="C81" s="7">
        <v>14.5</v>
      </c>
      <c r="D81" s="7">
        <v>1.55</v>
      </c>
      <c r="E81" s="7">
        <v>1.6</v>
      </c>
      <c r="I81" s="10">
        <f t="shared" si="9"/>
        <v>1.5</v>
      </c>
      <c r="J81" s="12">
        <f t="shared" si="10"/>
        <v>1.55</v>
      </c>
      <c r="K81" s="10">
        <f t="shared" si="11"/>
        <v>5.2493440000000007</v>
      </c>
      <c r="L81" s="1">
        <f t="shared" si="12"/>
        <v>12.204724800000003</v>
      </c>
    </row>
    <row r="82" spans="3:12" x14ac:dyDescent="0.25">
      <c r="C82" s="7">
        <v>16</v>
      </c>
      <c r="D82" s="7">
        <v>1.4</v>
      </c>
      <c r="E82" s="7">
        <v>1.54</v>
      </c>
      <c r="I82" s="10">
        <f t="shared" si="9"/>
        <v>1.75</v>
      </c>
      <c r="J82" s="12">
        <f t="shared" si="10"/>
        <v>1.4</v>
      </c>
      <c r="K82" s="10">
        <f t="shared" si="11"/>
        <v>5.0524936</v>
      </c>
      <c r="L82" s="1">
        <f t="shared" si="12"/>
        <v>12.378609319999999</v>
      </c>
    </row>
    <row r="83" spans="3:12" x14ac:dyDescent="0.25">
      <c r="C83" s="7">
        <v>18</v>
      </c>
      <c r="D83" s="7">
        <v>1.4</v>
      </c>
      <c r="E83" s="7">
        <v>1.8</v>
      </c>
      <c r="I83" s="10">
        <f t="shared" si="9"/>
        <v>1.5</v>
      </c>
      <c r="J83" s="12">
        <f t="shared" si="10"/>
        <v>1.4</v>
      </c>
      <c r="K83" s="10">
        <f t="shared" si="11"/>
        <v>5.9055119999999999</v>
      </c>
      <c r="L83" s="1">
        <f t="shared" si="12"/>
        <v>12.401575199999998</v>
      </c>
    </row>
    <row r="84" spans="3:12" x14ac:dyDescent="0.25">
      <c r="C84" s="7">
        <v>19</v>
      </c>
      <c r="D84" s="7">
        <v>1.4</v>
      </c>
      <c r="E84" s="7">
        <v>1.53</v>
      </c>
      <c r="I84" s="10">
        <f t="shared" si="9"/>
        <v>1.5</v>
      </c>
      <c r="J84" s="12">
        <f t="shared" si="10"/>
        <v>1.4</v>
      </c>
      <c r="K84" s="10">
        <f t="shared" si="11"/>
        <v>5.0196851999999996</v>
      </c>
      <c r="L84" s="1">
        <f t="shared" si="12"/>
        <v>10.541338919999998</v>
      </c>
    </row>
    <row r="85" spans="3:12" x14ac:dyDescent="0.25">
      <c r="C85" s="7">
        <v>21</v>
      </c>
      <c r="D85" s="7">
        <v>1.4</v>
      </c>
      <c r="E85" s="7">
        <v>1.4</v>
      </c>
      <c r="I85" s="10">
        <f t="shared" si="9"/>
        <v>2</v>
      </c>
      <c r="J85" s="12">
        <f t="shared" si="10"/>
        <v>1.4</v>
      </c>
      <c r="K85" s="10">
        <f t="shared" si="11"/>
        <v>4.5931759999999997</v>
      </c>
      <c r="L85" s="1">
        <f t="shared" si="12"/>
        <v>12.860892799999998</v>
      </c>
    </row>
    <row r="86" spans="3:12" x14ac:dyDescent="0.25">
      <c r="C86" s="7">
        <v>23</v>
      </c>
      <c r="D86" s="7">
        <v>1.3</v>
      </c>
      <c r="E86" s="7">
        <v>1.32</v>
      </c>
      <c r="I86" s="10">
        <f t="shared" si="9"/>
        <v>1.75</v>
      </c>
      <c r="J86" s="12">
        <f t="shared" si="10"/>
        <v>1.3</v>
      </c>
      <c r="K86" s="10">
        <f t="shared" si="11"/>
        <v>4.3307088</v>
      </c>
      <c r="L86" s="1">
        <f t="shared" si="12"/>
        <v>9.8523625199999998</v>
      </c>
    </row>
    <row r="87" spans="3:12" x14ac:dyDescent="0.25">
      <c r="C87" s="7">
        <v>24.5</v>
      </c>
      <c r="D87" s="7">
        <v>1.5</v>
      </c>
      <c r="E87" s="7">
        <v>1</v>
      </c>
      <c r="I87" s="10">
        <f t="shared" si="9"/>
        <v>1.5</v>
      </c>
      <c r="J87" s="12">
        <f t="shared" si="10"/>
        <v>1.5</v>
      </c>
      <c r="K87" s="10">
        <f t="shared" si="11"/>
        <v>3.28084</v>
      </c>
      <c r="L87" s="1">
        <f t="shared" si="12"/>
        <v>7.3818900000000003</v>
      </c>
    </row>
    <row r="88" spans="3:12" x14ac:dyDescent="0.25">
      <c r="C88" s="7">
        <v>26</v>
      </c>
      <c r="D88" s="7">
        <v>1.5</v>
      </c>
      <c r="E88" s="7">
        <v>1.4</v>
      </c>
      <c r="I88" s="10">
        <f t="shared" si="9"/>
        <v>1.5</v>
      </c>
      <c r="J88" s="12">
        <f t="shared" si="10"/>
        <v>1.5</v>
      </c>
      <c r="K88" s="10">
        <f t="shared" si="11"/>
        <v>4.5931759999999997</v>
      </c>
      <c r="L88" s="1">
        <f t="shared" si="12"/>
        <v>10.334645999999999</v>
      </c>
    </row>
    <row r="89" spans="3:12" x14ac:dyDescent="0.25">
      <c r="C89" s="7">
        <v>27.5</v>
      </c>
      <c r="D89" s="7">
        <v>1.4</v>
      </c>
      <c r="E89" s="7">
        <v>1.45</v>
      </c>
      <c r="I89" s="10">
        <f t="shared" si="9"/>
        <v>1.5</v>
      </c>
      <c r="J89" s="12">
        <f t="shared" si="10"/>
        <v>1.4</v>
      </c>
      <c r="K89" s="10">
        <f t="shared" si="11"/>
        <v>4.7572179999999999</v>
      </c>
      <c r="L89" s="1">
        <f t="shared" si="12"/>
        <v>9.9901577999999986</v>
      </c>
    </row>
    <row r="90" spans="3:12" x14ac:dyDescent="0.25">
      <c r="C90" s="7">
        <v>29</v>
      </c>
      <c r="D90" s="7">
        <v>1.3</v>
      </c>
      <c r="E90" s="7">
        <v>1.6</v>
      </c>
      <c r="I90" s="10">
        <f t="shared" si="9"/>
        <v>1.75</v>
      </c>
      <c r="J90" s="12">
        <f t="shared" si="10"/>
        <v>1.3</v>
      </c>
      <c r="K90" s="10">
        <f t="shared" si="11"/>
        <v>5.2493440000000007</v>
      </c>
      <c r="L90" s="1">
        <f t="shared" si="12"/>
        <v>11.942257600000001</v>
      </c>
    </row>
    <row r="91" spans="3:12" x14ac:dyDescent="0.25">
      <c r="C91" s="7">
        <v>31</v>
      </c>
      <c r="D91" s="7">
        <v>1.3</v>
      </c>
      <c r="E91" s="7">
        <v>1.8</v>
      </c>
      <c r="I91" s="10">
        <f t="shared" si="9"/>
        <v>1.75</v>
      </c>
      <c r="J91" s="12">
        <f t="shared" si="10"/>
        <v>1.3</v>
      </c>
      <c r="K91" s="10">
        <f t="shared" si="11"/>
        <v>5.9055119999999999</v>
      </c>
      <c r="L91" s="1">
        <f t="shared" si="12"/>
        <v>13.435039799999998</v>
      </c>
    </row>
    <row r="92" spans="3:12" x14ac:dyDescent="0.25">
      <c r="C92" s="7">
        <v>32.5</v>
      </c>
      <c r="D92" s="7">
        <v>1.3</v>
      </c>
      <c r="E92" s="7">
        <v>1</v>
      </c>
      <c r="I92" s="10">
        <f t="shared" si="9"/>
        <v>1.75</v>
      </c>
      <c r="J92" s="12">
        <f t="shared" si="10"/>
        <v>1.3</v>
      </c>
      <c r="K92" s="10">
        <f t="shared" si="11"/>
        <v>3.28084</v>
      </c>
      <c r="L92" s="1">
        <f t="shared" si="12"/>
        <v>7.4639109999999995</v>
      </c>
    </row>
    <row r="93" spans="3:12" x14ac:dyDescent="0.25">
      <c r="C93" s="7">
        <v>34.5</v>
      </c>
      <c r="D93" s="7">
        <v>1.2</v>
      </c>
      <c r="E93" s="7">
        <v>1.2</v>
      </c>
      <c r="I93" s="10">
        <f t="shared" si="9"/>
        <v>1.75</v>
      </c>
      <c r="J93" s="12">
        <f t="shared" si="10"/>
        <v>1.2</v>
      </c>
      <c r="K93" s="10">
        <f t="shared" si="11"/>
        <v>3.9370079999999996</v>
      </c>
      <c r="L93" s="1">
        <f t="shared" si="12"/>
        <v>8.2677167999999988</v>
      </c>
    </row>
    <row r="94" spans="3:12" x14ac:dyDescent="0.25">
      <c r="C94" s="7">
        <v>36</v>
      </c>
      <c r="D94" s="7">
        <v>1.2</v>
      </c>
      <c r="E94" s="7">
        <v>1.3</v>
      </c>
      <c r="I94" s="10">
        <f t="shared" si="9"/>
        <v>1.75</v>
      </c>
      <c r="J94" s="12">
        <f t="shared" si="10"/>
        <v>1.2</v>
      </c>
      <c r="K94" s="10">
        <f t="shared" si="11"/>
        <v>4.2650920000000001</v>
      </c>
      <c r="L94" s="1">
        <f t="shared" si="12"/>
        <v>8.9566932000000001</v>
      </c>
    </row>
    <row r="95" spans="3:12" x14ac:dyDescent="0.25">
      <c r="C95" s="7">
        <v>38</v>
      </c>
      <c r="D95" s="7">
        <v>1</v>
      </c>
      <c r="E95" s="7">
        <v>0.9</v>
      </c>
      <c r="I95" s="10">
        <f t="shared" si="9"/>
        <v>2</v>
      </c>
      <c r="J95" s="12">
        <f t="shared" si="10"/>
        <v>1</v>
      </c>
      <c r="K95" s="10">
        <f t="shared" si="11"/>
        <v>2.9527559999999999</v>
      </c>
      <c r="L95" s="1">
        <f t="shared" si="12"/>
        <v>5.9055119999999999</v>
      </c>
    </row>
    <row r="96" spans="3:12" x14ac:dyDescent="0.25">
      <c r="C96" s="7">
        <v>40</v>
      </c>
      <c r="D96" s="7">
        <v>0.9</v>
      </c>
      <c r="E96" s="7">
        <v>1</v>
      </c>
      <c r="I96" s="10">
        <f t="shared" si="9"/>
        <v>2</v>
      </c>
      <c r="J96" s="12">
        <f t="shared" si="10"/>
        <v>0.9</v>
      </c>
      <c r="K96" s="10">
        <f t="shared" si="11"/>
        <v>3.28084</v>
      </c>
      <c r="L96" s="1">
        <f t="shared" si="12"/>
        <v>5.9055119999999999</v>
      </c>
    </row>
    <row r="97" spans="1:12" x14ac:dyDescent="0.25">
      <c r="C97" s="7">
        <v>42</v>
      </c>
      <c r="D97" s="7">
        <v>0.7</v>
      </c>
      <c r="E97" s="7">
        <v>1</v>
      </c>
      <c r="I97" s="10">
        <f t="shared" si="9"/>
        <v>2</v>
      </c>
      <c r="J97" s="12">
        <f t="shared" si="10"/>
        <v>0.7</v>
      </c>
      <c r="K97" s="10">
        <f t="shared" si="11"/>
        <v>3.28084</v>
      </c>
      <c r="L97" s="1">
        <f t="shared" si="12"/>
        <v>4.5931759999999997</v>
      </c>
    </row>
    <row r="98" spans="1:12" x14ac:dyDescent="0.25">
      <c r="C98" s="7">
        <v>44</v>
      </c>
      <c r="D98" s="7">
        <v>0.4</v>
      </c>
      <c r="E98" s="7">
        <v>0.54</v>
      </c>
      <c r="I98" s="10">
        <f t="shared" si="9"/>
        <v>1.75</v>
      </c>
      <c r="J98" s="12">
        <f t="shared" si="10"/>
        <v>0.4</v>
      </c>
      <c r="K98" s="10">
        <f t="shared" si="11"/>
        <v>1.7716536000000001</v>
      </c>
      <c r="L98" s="1">
        <f t="shared" si="12"/>
        <v>1.2401575200000001</v>
      </c>
    </row>
    <row r="99" spans="1:12" x14ac:dyDescent="0.25">
      <c r="C99" s="7">
        <v>45.5</v>
      </c>
      <c r="D99" s="7">
        <v>0.5</v>
      </c>
      <c r="E99" s="7">
        <v>0.2</v>
      </c>
      <c r="I99" s="10">
        <f t="shared" si="9"/>
        <v>1.75</v>
      </c>
      <c r="J99" s="12">
        <f t="shared" si="10"/>
        <v>0.5</v>
      </c>
      <c r="K99" s="10">
        <f t="shared" si="11"/>
        <v>0.65616800000000008</v>
      </c>
      <c r="L99" s="1">
        <f t="shared" si="12"/>
        <v>0.57414700000000007</v>
      </c>
    </row>
    <row r="100" spans="1:12" x14ac:dyDescent="0.25">
      <c r="C100" s="7">
        <v>47.5</v>
      </c>
      <c r="D100" s="7">
        <v>0.1</v>
      </c>
      <c r="E100" s="7">
        <v>0.01</v>
      </c>
    </row>
    <row r="105" spans="1:12" x14ac:dyDescent="0.25">
      <c r="A105" s="24">
        <v>39365</v>
      </c>
      <c r="B105" s="25">
        <v>0.70138888888888884</v>
      </c>
      <c r="C105" s="2" t="s">
        <v>130</v>
      </c>
    </row>
    <row r="106" spans="1:12" x14ac:dyDescent="0.25">
      <c r="B106" s="1" t="s">
        <v>75</v>
      </c>
      <c r="C106" s="1" t="s">
        <v>15</v>
      </c>
      <c r="D106" s="1" t="s">
        <v>53</v>
      </c>
      <c r="H106" s="8" t="s">
        <v>8</v>
      </c>
      <c r="I106" s="8" t="s">
        <v>9</v>
      </c>
      <c r="J106" s="8" t="s">
        <v>10</v>
      </c>
      <c r="K106" s="8" t="s">
        <v>11</v>
      </c>
      <c r="L106" s="8" t="s">
        <v>12</v>
      </c>
    </row>
    <row r="107" spans="1:12" x14ac:dyDescent="0.25">
      <c r="B107" s="1" t="s">
        <v>29</v>
      </c>
      <c r="C107" s="1" t="s">
        <v>30</v>
      </c>
      <c r="D107" s="1" t="s">
        <v>44</v>
      </c>
      <c r="E107" s="1" t="s">
        <v>39</v>
      </c>
      <c r="H107" s="8" t="s">
        <v>15</v>
      </c>
      <c r="I107" s="8" t="s">
        <v>15</v>
      </c>
      <c r="J107" s="8" t="s">
        <v>16</v>
      </c>
      <c r="K107" s="8" t="s">
        <v>17</v>
      </c>
      <c r="L107" s="8" t="s">
        <v>17</v>
      </c>
    </row>
    <row r="108" spans="1:12" x14ac:dyDescent="0.25">
      <c r="B108" s="1">
        <v>35</v>
      </c>
      <c r="C108" s="7">
        <v>0.05</v>
      </c>
      <c r="D108" s="7">
        <v>0</v>
      </c>
      <c r="H108" s="10"/>
      <c r="I108" s="10"/>
      <c r="J108" s="10"/>
    </row>
    <row r="109" spans="1:12" x14ac:dyDescent="0.25">
      <c r="B109" s="1">
        <v>34.200000000000003</v>
      </c>
      <c r="C109" s="7">
        <v>0.4</v>
      </c>
      <c r="D109" s="7">
        <v>0.09</v>
      </c>
      <c r="H109" s="10">
        <f>((B110-B108)/2)*-1</f>
        <v>0.80000000000000071</v>
      </c>
      <c r="I109" s="12">
        <f>C109</f>
        <v>0.4</v>
      </c>
      <c r="J109" s="10">
        <f>D109*3.28084</f>
        <v>0.29527559999999997</v>
      </c>
      <c r="K109" s="1">
        <f>H109*I109*J109</f>
        <v>9.4488192000000068E-2</v>
      </c>
      <c r="L109" s="1">
        <f>SUM(K109:K137)</f>
        <v>20.685564966399998</v>
      </c>
    </row>
    <row r="110" spans="1:12" x14ac:dyDescent="0.25">
      <c r="B110" s="1">
        <v>33.4</v>
      </c>
      <c r="C110" s="7">
        <v>0.48</v>
      </c>
      <c r="D110" s="7">
        <v>0.18</v>
      </c>
      <c r="H110" s="10">
        <f t="shared" ref="H110:H132" si="13">((B111-B109)/2)*-1</f>
        <v>0.80000000000000071</v>
      </c>
      <c r="I110" s="12">
        <f t="shared" ref="I110:I132" si="14">C110</f>
        <v>0.48</v>
      </c>
      <c r="J110" s="10">
        <f t="shared" ref="J110:J132" si="15">D110*3.28084</f>
        <v>0.59055119999999994</v>
      </c>
      <c r="K110" s="1">
        <f t="shared" ref="K110:K132" si="16">H110*I110*J110</f>
        <v>0.22677166080000019</v>
      </c>
    </row>
    <row r="111" spans="1:12" x14ac:dyDescent="0.25">
      <c r="B111" s="1">
        <v>32.6</v>
      </c>
      <c r="C111" s="7">
        <v>0.55000000000000004</v>
      </c>
      <c r="D111" s="7">
        <v>0.32</v>
      </c>
      <c r="H111" s="10">
        <f t="shared" si="13"/>
        <v>0.79999999999999893</v>
      </c>
      <c r="I111" s="12">
        <f t="shared" si="14"/>
        <v>0.55000000000000004</v>
      </c>
      <c r="J111" s="10">
        <f t="shared" si="15"/>
        <v>1.0498688</v>
      </c>
      <c r="K111" s="1">
        <f t="shared" si="16"/>
        <v>0.46194227199999943</v>
      </c>
    </row>
    <row r="112" spans="1:12" x14ac:dyDescent="0.25">
      <c r="B112" s="1">
        <v>31.8</v>
      </c>
      <c r="C112" s="7">
        <v>0.54</v>
      </c>
      <c r="D112" s="7">
        <v>0.27</v>
      </c>
      <c r="F112" s="1" t="s">
        <v>76</v>
      </c>
      <c r="H112" s="10">
        <f t="shared" si="13"/>
        <v>1.25</v>
      </c>
      <c r="I112" s="12">
        <f t="shared" si="14"/>
        <v>0.54</v>
      </c>
      <c r="J112" s="10">
        <f t="shared" si="15"/>
        <v>0.88582680000000003</v>
      </c>
      <c r="K112" s="1">
        <f t="shared" si="16"/>
        <v>0.59793309000000006</v>
      </c>
    </row>
    <row r="113" spans="2:11" x14ac:dyDescent="0.25">
      <c r="B113" s="1">
        <v>30.1</v>
      </c>
      <c r="C113" s="7">
        <v>0.65</v>
      </c>
      <c r="D113" s="7">
        <v>0.27</v>
      </c>
      <c r="F113" s="1" t="s">
        <v>77</v>
      </c>
      <c r="H113" s="10">
        <f t="shared" si="13"/>
        <v>0.90000000000000036</v>
      </c>
      <c r="I113" s="12">
        <f t="shared" si="14"/>
        <v>0.65</v>
      </c>
      <c r="J113" s="10">
        <f t="shared" si="15"/>
        <v>0.88582680000000003</v>
      </c>
      <c r="K113" s="1">
        <f t="shared" si="16"/>
        <v>0.51820867800000026</v>
      </c>
    </row>
    <row r="114" spans="2:11" x14ac:dyDescent="0.25">
      <c r="B114" s="1">
        <v>30</v>
      </c>
      <c r="C114" s="7">
        <v>0.7</v>
      </c>
      <c r="D114" s="7">
        <v>0.34</v>
      </c>
      <c r="H114" s="10">
        <f t="shared" si="13"/>
        <v>0.45000000000000107</v>
      </c>
      <c r="I114" s="12">
        <f t="shared" si="14"/>
        <v>0.7</v>
      </c>
      <c r="J114" s="10">
        <f t="shared" si="15"/>
        <v>1.1154856</v>
      </c>
      <c r="K114" s="1">
        <f t="shared" si="16"/>
        <v>0.35137796400000082</v>
      </c>
    </row>
    <row r="115" spans="2:11" x14ac:dyDescent="0.25">
      <c r="B115" s="1">
        <v>29.2</v>
      </c>
      <c r="C115" s="7">
        <v>0.81</v>
      </c>
      <c r="D115" s="7">
        <v>0.3</v>
      </c>
      <c r="F115" s="1" t="s">
        <v>78</v>
      </c>
      <c r="H115" s="10">
        <f t="shared" si="13"/>
        <v>0.80000000000000071</v>
      </c>
      <c r="I115" s="12">
        <f t="shared" si="14"/>
        <v>0.81</v>
      </c>
      <c r="J115" s="10">
        <f t="shared" si="15"/>
        <v>0.9842519999999999</v>
      </c>
      <c r="K115" s="1">
        <f t="shared" si="16"/>
        <v>0.63779529600000051</v>
      </c>
    </row>
    <row r="116" spans="2:11" x14ac:dyDescent="0.25">
      <c r="B116" s="1">
        <v>28.4</v>
      </c>
      <c r="C116" s="7">
        <v>0.89</v>
      </c>
      <c r="D116" s="7">
        <v>0.34</v>
      </c>
      <c r="F116" s="1" t="s">
        <v>79</v>
      </c>
      <c r="H116" s="10">
        <f t="shared" si="13"/>
        <v>0.79999999999999893</v>
      </c>
      <c r="I116" s="12">
        <f t="shared" si="14"/>
        <v>0.89</v>
      </c>
      <c r="J116" s="10">
        <f t="shared" si="15"/>
        <v>1.1154856</v>
      </c>
      <c r="K116" s="1">
        <f t="shared" si="16"/>
        <v>0.79422574719999894</v>
      </c>
    </row>
    <row r="117" spans="2:11" x14ac:dyDescent="0.25">
      <c r="B117" s="1">
        <v>27.6</v>
      </c>
      <c r="C117" s="7">
        <v>0.9</v>
      </c>
      <c r="D117" s="7">
        <v>0.41</v>
      </c>
      <c r="F117" s="1" t="s">
        <v>80</v>
      </c>
      <c r="H117" s="10">
        <f t="shared" si="13"/>
        <v>0.79999999999999893</v>
      </c>
      <c r="I117" s="12">
        <f t="shared" si="14"/>
        <v>0.9</v>
      </c>
      <c r="J117" s="10">
        <f t="shared" si="15"/>
        <v>1.3451443999999999</v>
      </c>
      <c r="K117" s="1">
        <f t="shared" si="16"/>
        <v>0.96850396799999872</v>
      </c>
    </row>
    <row r="118" spans="2:11" x14ac:dyDescent="0.25">
      <c r="B118" s="1">
        <v>26.8</v>
      </c>
      <c r="C118" s="7">
        <v>0.9</v>
      </c>
      <c r="D118" s="7">
        <v>0.37</v>
      </c>
      <c r="H118" s="10">
        <f t="shared" si="13"/>
        <v>1.25</v>
      </c>
      <c r="I118" s="12">
        <f t="shared" si="14"/>
        <v>0.9</v>
      </c>
      <c r="J118" s="10">
        <f t="shared" si="15"/>
        <v>1.2139108000000001</v>
      </c>
      <c r="K118" s="1">
        <f t="shared" si="16"/>
        <v>1.3656496500000002</v>
      </c>
    </row>
    <row r="119" spans="2:11" x14ac:dyDescent="0.25">
      <c r="B119" s="1">
        <v>25.1</v>
      </c>
      <c r="C119" s="7">
        <v>0.8</v>
      </c>
      <c r="D119" s="7">
        <v>0.46</v>
      </c>
      <c r="H119" s="10">
        <f t="shared" si="13"/>
        <v>0.90000000000000036</v>
      </c>
      <c r="I119" s="12">
        <f t="shared" si="14"/>
        <v>0.8</v>
      </c>
      <c r="J119" s="10">
        <f t="shared" si="15"/>
        <v>1.5091864000000002</v>
      </c>
      <c r="K119" s="1">
        <f t="shared" si="16"/>
        <v>1.0866142080000005</v>
      </c>
    </row>
    <row r="120" spans="2:11" x14ac:dyDescent="0.25">
      <c r="B120" s="1">
        <v>25</v>
      </c>
      <c r="C120" s="7">
        <v>0.9</v>
      </c>
      <c r="D120" s="7">
        <v>0.57999999999999996</v>
      </c>
      <c r="H120" s="10">
        <f t="shared" si="13"/>
        <v>0.45000000000000107</v>
      </c>
      <c r="I120" s="12">
        <f t="shared" si="14"/>
        <v>0.9</v>
      </c>
      <c r="J120" s="10">
        <f t="shared" si="15"/>
        <v>1.9028871999999999</v>
      </c>
      <c r="K120" s="1">
        <f t="shared" si="16"/>
        <v>0.77066931600000177</v>
      </c>
    </row>
    <row r="121" spans="2:11" x14ac:dyDescent="0.25">
      <c r="B121" s="1">
        <v>24.2</v>
      </c>
      <c r="C121" s="7">
        <v>1</v>
      </c>
      <c r="D121" s="7">
        <v>0.42</v>
      </c>
      <c r="H121" s="10">
        <f t="shared" si="13"/>
        <v>0.69999999999999929</v>
      </c>
      <c r="I121" s="12">
        <f t="shared" si="14"/>
        <v>1</v>
      </c>
      <c r="J121" s="10">
        <f t="shared" si="15"/>
        <v>1.3779527999999999</v>
      </c>
      <c r="K121" s="1">
        <f t="shared" si="16"/>
        <v>0.96456695999999897</v>
      </c>
    </row>
    <row r="122" spans="2:11" x14ac:dyDescent="0.25">
      <c r="B122" s="1">
        <v>23.6</v>
      </c>
      <c r="C122" s="7">
        <v>1.1200000000000001</v>
      </c>
      <c r="D122" s="7">
        <v>0.46</v>
      </c>
      <c r="H122" s="10">
        <f t="shared" si="13"/>
        <v>0.69999999999999929</v>
      </c>
      <c r="I122" s="12">
        <f t="shared" si="14"/>
        <v>1.1200000000000001</v>
      </c>
      <c r="J122" s="10">
        <f t="shared" si="15"/>
        <v>1.5091864000000002</v>
      </c>
      <c r="K122" s="1">
        <f t="shared" si="16"/>
        <v>1.183202137599999</v>
      </c>
    </row>
    <row r="123" spans="2:11" x14ac:dyDescent="0.25">
      <c r="B123" s="1">
        <v>22.8</v>
      </c>
      <c r="C123" s="7">
        <v>1.1200000000000001</v>
      </c>
      <c r="D123" s="7">
        <v>0.45</v>
      </c>
      <c r="H123" s="10">
        <f t="shared" si="13"/>
        <v>1.25</v>
      </c>
      <c r="I123" s="12">
        <f t="shared" si="14"/>
        <v>1.1200000000000001</v>
      </c>
      <c r="J123" s="10">
        <f t="shared" si="15"/>
        <v>1.476378</v>
      </c>
      <c r="K123" s="1">
        <f t="shared" si="16"/>
        <v>2.0669292000000001</v>
      </c>
    </row>
    <row r="124" spans="2:11" x14ac:dyDescent="0.25">
      <c r="B124" s="1">
        <v>21.1</v>
      </c>
      <c r="C124" s="7">
        <v>1.3</v>
      </c>
      <c r="D124" s="7">
        <v>0.44</v>
      </c>
      <c r="H124" s="10">
        <f t="shared" si="13"/>
        <v>0.90000000000000036</v>
      </c>
      <c r="I124" s="12">
        <f t="shared" si="14"/>
        <v>1.3</v>
      </c>
      <c r="J124" s="10">
        <f t="shared" si="15"/>
        <v>1.4435696</v>
      </c>
      <c r="K124" s="1">
        <f t="shared" si="16"/>
        <v>1.6889764320000009</v>
      </c>
    </row>
    <row r="125" spans="2:11" x14ac:dyDescent="0.25">
      <c r="B125" s="1">
        <v>21</v>
      </c>
      <c r="C125" s="7">
        <v>1.4</v>
      </c>
      <c r="D125" s="7">
        <v>0.4</v>
      </c>
      <c r="H125" s="10">
        <f t="shared" si="13"/>
        <v>0.45000000000000107</v>
      </c>
      <c r="I125" s="12">
        <f t="shared" si="14"/>
        <v>1.4</v>
      </c>
      <c r="J125" s="10">
        <f t="shared" si="15"/>
        <v>1.3123360000000002</v>
      </c>
      <c r="K125" s="1">
        <f t="shared" si="16"/>
        <v>0.82677168000000201</v>
      </c>
    </row>
    <row r="126" spans="2:11" x14ac:dyDescent="0.25">
      <c r="B126" s="1">
        <v>20.2</v>
      </c>
      <c r="C126" s="7">
        <v>1.3</v>
      </c>
      <c r="D126" s="7">
        <v>0.47</v>
      </c>
      <c r="H126" s="10">
        <f t="shared" si="13"/>
        <v>0.80000000000000071</v>
      </c>
      <c r="I126" s="12">
        <f t="shared" si="14"/>
        <v>1.3</v>
      </c>
      <c r="J126" s="10">
        <f t="shared" si="15"/>
        <v>1.5419947999999999</v>
      </c>
      <c r="K126" s="1">
        <f t="shared" si="16"/>
        <v>1.6036745920000013</v>
      </c>
    </row>
    <row r="127" spans="2:11" x14ac:dyDescent="0.25">
      <c r="B127" s="1">
        <v>19.399999999999999</v>
      </c>
      <c r="C127" s="7">
        <v>1.6</v>
      </c>
      <c r="D127" s="7">
        <v>0.41</v>
      </c>
      <c r="H127" s="10">
        <f t="shared" si="13"/>
        <v>0.79999999999999893</v>
      </c>
      <c r="I127" s="12">
        <f t="shared" si="14"/>
        <v>1.6</v>
      </c>
      <c r="J127" s="10">
        <f t="shared" si="15"/>
        <v>1.3451443999999999</v>
      </c>
      <c r="K127" s="1">
        <f t="shared" si="16"/>
        <v>1.7217848319999978</v>
      </c>
    </row>
    <row r="128" spans="2:11" x14ac:dyDescent="0.25">
      <c r="B128" s="1">
        <v>18.600000000000001</v>
      </c>
      <c r="C128" s="7">
        <v>1.2</v>
      </c>
      <c r="D128" s="7">
        <v>0.31</v>
      </c>
      <c r="H128" s="10">
        <f t="shared" si="13"/>
        <v>0.79999999999999893</v>
      </c>
      <c r="I128" s="12">
        <f t="shared" si="14"/>
        <v>1.2</v>
      </c>
      <c r="J128" s="10">
        <f t="shared" si="15"/>
        <v>1.0170604000000001</v>
      </c>
      <c r="K128" s="1">
        <f t="shared" si="16"/>
        <v>0.97637798399999864</v>
      </c>
    </row>
    <row r="129" spans="1:12" x14ac:dyDescent="0.25">
      <c r="B129" s="1">
        <v>17.8</v>
      </c>
      <c r="C129" s="7">
        <v>1.1000000000000001</v>
      </c>
      <c r="D129" s="7">
        <v>0.26</v>
      </c>
      <c r="H129" s="10">
        <f t="shared" si="13"/>
        <v>1.25</v>
      </c>
      <c r="I129" s="12">
        <f t="shared" si="14"/>
        <v>1.1000000000000001</v>
      </c>
      <c r="J129" s="10">
        <f t="shared" si="15"/>
        <v>0.85301840000000007</v>
      </c>
      <c r="K129" s="1">
        <f t="shared" si="16"/>
        <v>1.1729003</v>
      </c>
    </row>
    <row r="130" spans="1:12" x14ac:dyDescent="0.25">
      <c r="B130" s="1">
        <v>16.100000000000001</v>
      </c>
      <c r="C130" s="7">
        <v>0.95</v>
      </c>
      <c r="D130" s="7">
        <v>0.21</v>
      </c>
      <c r="H130" s="10">
        <f t="shared" si="13"/>
        <v>0.90000000000000036</v>
      </c>
      <c r="I130" s="12">
        <f t="shared" si="14"/>
        <v>0.95</v>
      </c>
      <c r="J130" s="10">
        <f t="shared" si="15"/>
        <v>0.68897639999999993</v>
      </c>
      <c r="K130" s="1">
        <f t="shared" si="16"/>
        <v>0.58907482200000016</v>
      </c>
    </row>
    <row r="131" spans="1:12" x14ac:dyDescent="0.25">
      <c r="B131" s="1">
        <v>16</v>
      </c>
      <c r="C131" s="7">
        <v>0.57999999999999996</v>
      </c>
      <c r="D131" s="7">
        <v>0.02</v>
      </c>
      <c r="H131" s="10">
        <f t="shared" si="13"/>
        <v>0.45000000000000107</v>
      </c>
      <c r="I131" s="12">
        <f t="shared" si="14"/>
        <v>0.57999999999999996</v>
      </c>
      <c r="J131" s="10">
        <f t="shared" si="15"/>
        <v>6.5616800000000003E-2</v>
      </c>
      <c r="K131" s="1">
        <f t="shared" si="16"/>
        <v>1.7125984800000042E-2</v>
      </c>
    </row>
    <row r="132" spans="1:12" x14ac:dyDescent="0.25">
      <c r="B132" s="1">
        <v>15.2</v>
      </c>
      <c r="C132" s="1">
        <v>0.3</v>
      </c>
      <c r="D132" s="1">
        <v>0</v>
      </c>
      <c r="H132" s="10">
        <f t="shared" si="13"/>
        <v>1</v>
      </c>
      <c r="I132" s="12">
        <f t="shared" si="14"/>
        <v>0.3</v>
      </c>
      <c r="J132" s="10">
        <f t="shared" si="15"/>
        <v>0</v>
      </c>
      <c r="K132" s="1">
        <f t="shared" si="16"/>
        <v>0</v>
      </c>
    </row>
    <row r="133" spans="1:12" x14ac:dyDescent="0.25">
      <c r="B133" s="1">
        <v>14</v>
      </c>
      <c r="C133" s="1">
        <v>0</v>
      </c>
      <c r="D133" s="1">
        <v>0</v>
      </c>
      <c r="E133" s="1" t="s">
        <v>38</v>
      </c>
    </row>
    <row r="139" spans="1:12" x14ac:dyDescent="0.25">
      <c r="A139" s="27">
        <v>39385</v>
      </c>
      <c r="B139" s="28">
        <v>0.8125</v>
      </c>
      <c r="C139" s="2" t="s">
        <v>130</v>
      </c>
    </row>
    <row r="141" spans="1:12" x14ac:dyDescent="0.25">
      <c r="A141" s="1" t="s">
        <v>81</v>
      </c>
    </row>
    <row r="142" spans="1:12" x14ac:dyDescent="0.25">
      <c r="B142" s="1" t="s">
        <v>29</v>
      </c>
      <c r="C142" s="1" t="s">
        <v>30</v>
      </c>
      <c r="D142" s="1" t="s">
        <v>44</v>
      </c>
      <c r="H142" s="8" t="s">
        <v>8</v>
      </c>
      <c r="I142" s="8" t="s">
        <v>9</v>
      </c>
      <c r="J142" s="8" t="s">
        <v>10</v>
      </c>
      <c r="K142" s="8" t="s">
        <v>11</v>
      </c>
      <c r="L142" s="8" t="s">
        <v>12</v>
      </c>
    </row>
    <row r="143" spans="1:12" x14ac:dyDescent="0.25">
      <c r="B143" s="1" t="s">
        <v>32</v>
      </c>
      <c r="C143" s="1" t="s">
        <v>33</v>
      </c>
      <c r="D143" s="1" t="s">
        <v>34</v>
      </c>
      <c r="H143" s="8" t="s">
        <v>15</v>
      </c>
      <c r="I143" s="8" t="s">
        <v>15</v>
      </c>
      <c r="J143" s="8" t="s">
        <v>16</v>
      </c>
      <c r="K143" s="8" t="s">
        <v>17</v>
      </c>
      <c r="L143" s="8" t="s">
        <v>17</v>
      </c>
    </row>
    <row r="144" spans="1:12" x14ac:dyDescent="0.25">
      <c r="B144" s="1">
        <v>9</v>
      </c>
      <c r="C144" s="7">
        <v>0.1</v>
      </c>
      <c r="D144" s="7">
        <v>0</v>
      </c>
      <c r="H144" s="10"/>
      <c r="I144" s="10"/>
      <c r="J144" s="10"/>
    </row>
    <row r="145" spans="2:12" x14ac:dyDescent="0.25">
      <c r="B145" s="1">
        <v>10</v>
      </c>
      <c r="C145" s="7">
        <v>0.48</v>
      </c>
      <c r="D145" s="7">
        <v>0.08</v>
      </c>
      <c r="H145" s="10">
        <f>(B146-B144)/2</f>
        <v>1</v>
      </c>
      <c r="I145" s="12">
        <f>C145</f>
        <v>0.48</v>
      </c>
      <c r="J145" s="10">
        <f>D145*3.28084</f>
        <v>0.26246720000000001</v>
      </c>
      <c r="K145" s="1">
        <f>H145*I145*J145</f>
        <v>0.12598425599999999</v>
      </c>
      <c r="L145" s="1">
        <f>SUM(K145:K164)</f>
        <v>24.840551976</v>
      </c>
    </row>
    <row r="146" spans="2:12" x14ac:dyDescent="0.25">
      <c r="B146" s="1">
        <v>11</v>
      </c>
      <c r="C146" s="7">
        <v>0.5</v>
      </c>
      <c r="D146" s="7">
        <v>0.28999999999999998</v>
      </c>
      <c r="H146" s="10">
        <f t="shared" ref="H146:H164" si="17">(B147-B145)/2</f>
        <v>1</v>
      </c>
      <c r="I146" s="12">
        <f t="shared" ref="I146:I164" si="18">C146</f>
        <v>0.5</v>
      </c>
      <c r="J146" s="10">
        <f t="shared" ref="J146:J164" si="19">D146*3.28084</f>
        <v>0.95144359999999994</v>
      </c>
      <c r="K146" s="1">
        <f t="shared" ref="K146:K164" si="20">H146*I146*J146</f>
        <v>0.47572179999999997</v>
      </c>
    </row>
    <row r="147" spans="2:12" x14ac:dyDescent="0.25">
      <c r="B147" s="1">
        <v>12</v>
      </c>
      <c r="C147" s="7">
        <v>0.7</v>
      </c>
      <c r="D147" s="7">
        <v>0.27</v>
      </c>
      <c r="H147" s="10">
        <f t="shared" si="17"/>
        <v>1</v>
      </c>
      <c r="I147" s="12">
        <f t="shared" si="18"/>
        <v>0.7</v>
      </c>
      <c r="J147" s="10">
        <f t="shared" si="19"/>
        <v>0.88582680000000003</v>
      </c>
      <c r="K147" s="1">
        <f t="shared" si="20"/>
        <v>0.62007875999999995</v>
      </c>
    </row>
    <row r="148" spans="2:12" x14ac:dyDescent="0.25">
      <c r="B148" s="1">
        <v>13</v>
      </c>
      <c r="C148" s="7">
        <v>0.75</v>
      </c>
      <c r="D148" s="7">
        <v>0.31</v>
      </c>
      <c r="H148" s="10">
        <f t="shared" si="17"/>
        <v>1</v>
      </c>
      <c r="I148" s="12">
        <f t="shared" si="18"/>
        <v>0.75</v>
      </c>
      <c r="J148" s="10">
        <f t="shared" si="19"/>
        <v>1.0170604000000001</v>
      </c>
      <c r="K148" s="1">
        <f t="shared" si="20"/>
        <v>0.76279530000000006</v>
      </c>
    </row>
    <row r="149" spans="2:12" x14ac:dyDescent="0.25">
      <c r="B149" s="1">
        <v>14</v>
      </c>
      <c r="C149" s="7">
        <v>0.8</v>
      </c>
      <c r="D149" s="7">
        <v>0.35</v>
      </c>
      <c r="H149" s="10">
        <f t="shared" si="17"/>
        <v>1</v>
      </c>
      <c r="I149" s="12">
        <f t="shared" si="18"/>
        <v>0.8</v>
      </c>
      <c r="J149" s="10">
        <f t="shared" si="19"/>
        <v>1.1482939999999999</v>
      </c>
      <c r="K149" s="1">
        <f t="shared" si="20"/>
        <v>0.91863519999999999</v>
      </c>
    </row>
    <row r="150" spans="2:12" x14ac:dyDescent="0.25">
      <c r="B150" s="1">
        <v>15</v>
      </c>
      <c r="C150" s="7">
        <v>0.9</v>
      </c>
      <c r="D150" s="7">
        <v>0.37</v>
      </c>
      <c r="H150" s="10">
        <f t="shared" si="17"/>
        <v>1</v>
      </c>
      <c r="I150" s="12">
        <f t="shared" si="18"/>
        <v>0.9</v>
      </c>
      <c r="J150" s="10">
        <f t="shared" si="19"/>
        <v>1.2139108000000001</v>
      </c>
      <c r="K150" s="1">
        <f t="shared" si="20"/>
        <v>1.0925197200000001</v>
      </c>
    </row>
    <row r="151" spans="2:12" x14ac:dyDescent="0.25">
      <c r="B151" s="1">
        <v>16</v>
      </c>
      <c r="C151" s="7">
        <v>0.9</v>
      </c>
      <c r="D151" s="7">
        <v>0.47</v>
      </c>
      <c r="H151" s="10">
        <f t="shared" si="17"/>
        <v>1</v>
      </c>
      <c r="I151" s="12">
        <f t="shared" si="18"/>
        <v>0.9</v>
      </c>
      <c r="J151" s="10">
        <f t="shared" si="19"/>
        <v>1.5419947999999999</v>
      </c>
      <c r="K151" s="1">
        <f t="shared" si="20"/>
        <v>1.3877953199999999</v>
      </c>
    </row>
    <row r="152" spans="2:12" x14ac:dyDescent="0.25">
      <c r="B152" s="1">
        <v>17</v>
      </c>
      <c r="C152" s="7">
        <v>1</v>
      </c>
      <c r="D152" s="7">
        <v>0.48</v>
      </c>
      <c r="H152" s="10">
        <f t="shared" si="17"/>
        <v>1</v>
      </c>
      <c r="I152" s="12">
        <f t="shared" si="18"/>
        <v>1</v>
      </c>
      <c r="J152" s="10">
        <f t="shared" si="19"/>
        <v>1.5748031999999998</v>
      </c>
      <c r="K152" s="1">
        <f t="shared" si="20"/>
        <v>1.5748031999999998</v>
      </c>
    </row>
    <row r="153" spans="2:12" x14ac:dyDescent="0.25">
      <c r="B153" s="1">
        <v>18</v>
      </c>
      <c r="C153" s="7">
        <v>0.9</v>
      </c>
      <c r="D153" s="7">
        <v>0.47</v>
      </c>
      <c r="H153" s="10">
        <f t="shared" si="17"/>
        <v>1</v>
      </c>
      <c r="I153" s="12">
        <f t="shared" si="18"/>
        <v>0.9</v>
      </c>
      <c r="J153" s="10">
        <f t="shared" si="19"/>
        <v>1.5419947999999999</v>
      </c>
      <c r="K153" s="1">
        <f t="shared" si="20"/>
        <v>1.3877953199999999</v>
      </c>
    </row>
    <row r="154" spans="2:12" x14ac:dyDescent="0.25">
      <c r="B154" s="1">
        <v>19</v>
      </c>
      <c r="C154" s="7">
        <v>0.95</v>
      </c>
      <c r="D154" s="7">
        <v>0.59</v>
      </c>
      <c r="H154" s="10">
        <f t="shared" si="17"/>
        <v>1</v>
      </c>
      <c r="I154" s="12">
        <f t="shared" si="18"/>
        <v>0.95</v>
      </c>
      <c r="J154" s="10">
        <f t="shared" si="19"/>
        <v>1.9356955999999998</v>
      </c>
      <c r="K154" s="1">
        <f t="shared" si="20"/>
        <v>1.8389108199999997</v>
      </c>
    </row>
    <row r="155" spans="2:12" x14ac:dyDescent="0.25">
      <c r="B155" s="1">
        <v>20</v>
      </c>
      <c r="C155" s="7">
        <v>1.05</v>
      </c>
      <c r="D155" s="7">
        <v>0.55000000000000004</v>
      </c>
      <c r="H155" s="10">
        <f t="shared" si="17"/>
        <v>1</v>
      </c>
      <c r="I155" s="12">
        <f t="shared" si="18"/>
        <v>1.05</v>
      </c>
      <c r="J155" s="10">
        <f t="shared" si="19"/>
        <v>1.8044620000000002</v>
      </c>
      <c r="K155" s="1">
        <f t="shared" si="20"/>
        <v>1.8946851000000002</v>
      </c>
    </row>
    <row r="156" spans="2:12" x14ac:dyDescent="0.25">
      <c r="B156" s="1">
        <v>21</v>
      </c>
      <c r="C156" s="7">
        <v>1.35</v>
      </c>
      <c r="D156" s="7">
        <v>0.4</v>
      </c>
      <c r="H156" s="10">
        <f t="shared" si="17"/>
        <v>1</v>
      </c>
      <c r="I156" s="12">
        <f t="shared" si="18"/>
        <v>1.35</v>
      </c>
      <c r="J156" s="10">
        <f t="shared" si="19"/>
        <v>1.3123360000000002</v>
      </c>
      <c r="K156" s="1">
        <f t="shared" si="20"/>
        <v>1.7716536000000003</v>
      </c>
    </row>
    <row r="157" spans="2:12" x14ac:dyDescent="0.25">
      <c r="B157" s="1">
        <v>22</v>
      </c>
      <c r="C157" s="7">
        <v>1.35</v>
      </c>
      <c r="D157" s="7">
        <v>0.49</v>
      </c>
      <c r="H157" s="10">
        <f t="shared" si="17"/>
        <v>1</v>
      </c>
      <c r="I157" s="12">
        <f t="shared" si="18"/>
        <v>1.35</v>
      </c>
      <c r="J157" s="10">
        <f t="shared" si="19"/>
        <v>1.6076116</v>
      </c>
      <c r="K157" s="1">
        <f t="shared" si="20"/>
        <v>2.1702756600000002</v>
      </c>
    </row>
    <row r="158" spans="2:12" x14ac:dyDescent="0.25">
      <c r="B158" s="1">
        <v>23</v>
      </c>
      <c r="C158" s="7">
        <v>1.35</v>
      </c>
      <c r="D158" s="7">
        <v>0.5</v>
      </c>
      <c r="H158" s="10">
        <f t="shared" si="17"/>
        <v>1</v>
      </c>
      <c r="I158" s="12">
        <f t="shared" si="18"/>
        <v>1.35</v>
      </c>
      <c r="J158" s="10">
        <f t="shared" si="19"/>
        <v>1.64042</v>
      </c>
      <c r="K158" s="1">
        <f t="shared" si="20"/>
        <v>2.2145670000000002</v>
      </c>
    </row>
    <row r="159" spans="2:12" x14ac:dyDescent="0.25">
      <c r="B159" s="1">
        <v>24</v>
      </c>
      <c r="C159" s="7">
        <v>1.6</v>
      </c>
      <c r="D159" s="7">
        <v>0.47</v>
      </c>
      <c r="H159" s="10">
        <f t="shared" si="17"/>
        <v>1</v>
      </c>
      <c r="I159" s="12">
        <f t="shared" si="18"/>
        <v>1.6</v>
      </c>
      <c r="J159" s="10">
        <f t="shared" si="19"/>
        <v>1.5419947999999999</v>
      </c>
      <c r="K159" s="1">
        <f t="shared" si="20"/>
        <v>2.46719168</v>
      </c>
    </row>
    <row r="160" spans="2:12" x14ac:dyDescent="0.25">
      <c r="B160" s="1">
        <v>25</v>
      </c>
      <c r="C160" s="7">
        <v>1.5</v>
      </c>
      <c r="D160" s="7">
        <v>0.36</v>
      </c>
      <c r="H160" s="10">
        <f t="shared" si="17"/>
        <v>1</v>
      </c>
      <c r="I160" s="12">
        <f t="shared" si="18"/>
        <v>1.5</v>
      </c>
      <c r="J160" s="10">
        <f t="shared" si="19"/>
        <v>1.1811023999999999</v>
      </c>
      <c r="K160" s="1">
        <f t="shared" si="20"/>
        <v>1.7716535999999998</v>
      </c>
    </row>
    <row r="161" spans="2:11" x14ac:dyDescent="0.25">
      <c r="B161" s="1">
        <v>26</v>
      </c>
      <c r="C161" s="7">
        <v>1.1000000000000001</v>
      </c>
      <c r="D161" s="7">
        <v>0.37</v>
      </c>
      <c r="H161" s="10">
        <f t="shared" si="17"/>
        <v>1</v>
      </c>
      <c r="I161" s="12">
        <f t="shared" si="18"/>
        <v>1.1000000000000001</v>
      </c>
      <c r="J161" s="10">
        <f t="shared" si="19"/>
        <v>1.2139108000000001</v>
      </c>
      <c r="K161" s="1">
        <f t="shared" si="20"/>
        <v>1.3353018800000003</v>
      </c>
    </row>
    <row r="162" spans="2:11" x14ac:dyDescent="0.25">
      <c r="B162" s="1">
        <v>27</v>
      </c>
      <c r="C162" s="7">
        <v>1.1000000000000001</v>
      </c>
      <c r="D162" s="7">
        <v>0.24</v>
      </c>
      <c r="H162" s="10">
        <f t="shared" si="17"/>
        <v>1</v>
      </c>
      <c r="I162" s="12">
        <f t="shared" si="18"/>
        <v>1.1000000000000001</v>
      </c>
      <c r="J162" s="10">
        <f t="shared" si="19"/>
        <v>0.78740159999999992</v>
      </c>
      <c r="K162" s="1">
        <f t="shared" si="20"/>
        <v>0.86614175999999998</v>
      </c>
    </row>
    <row r="163" spans="2:11" x14ac:dyDescent="0.25">
      <c r="B163" s="1">
        <v>28</v>
      </c>
      <c r="C163" s="7">
        <v>0.5</v>
      </c>
      <c r="D163" s="7">
        <v>0.1</v>
      </c>
      <c r="H163" s="10">
        <f t="shared" si="17"/>
        <v>1</v>
      </c>
      <c r="I163" s="12">
        <f t="shared" si="18"/>
        <v>0.5</v>
      </c>
      <c r="J163" s="10">
        <f t="shared" si="19"/>
        <v>0.32808400000000004</v>
      </c>
      <c r="K163" s="1">
        <f t="shared" si="20"/>
        <v>0.16404200000000002</v>
      </c>
    </row>
    <row r="164" spans="2:11" x14ac:dyDescent="0.25">
      <c r="B164" s="1">
        <v>29</v>
      </c>
      <c r="C164" s="7">
        <v>0.3</v>
      </c>
      <c r="D164" s="7">
        <v>0</v>
      </c>
      <c r="H164" s="10">
        <f t="shared" si="17"/>
        <v>1</v>
      </c>
      <c r="I164" s="12">
        <f t="shared" si="18"/>
        <v>0.3</v>
      </c>
      <c r="J164" s="10">
        <f t="shared" si="19"/>
        <v>0</v>
      </c>
      <c r="K164" s="1">
        <f t="shared" si="20"/>
        <v>0</v>
      </c>
    </row>
    <row r="165" spans="2:11" x14ac:dyDescent="0.25">
      <c r="B165" s="1">
        <v>30</v>
      </c>
      <c r="C165" s="7">
        <v>0.1</v>
      </c>
      <c r="D165" s="7">
        <v>0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26061-4E67-4059-B8B3-3FE69C8DFB7B}">
  <dimension ref="A1:L127"/>
  <sheetViews>
    <sheetView workbookViewId="0">
      <selection activeCell="A2" sqref="A2"/>
    </sheetView>
  </sheetViews>
  <sheetFormatPr defaultRowHeight="13.2" x14ac:dyDescent="0.25"/>
  <cols>
    <col min="1" max="1" width="10.88671875" style="1" customWidth="1"/>
    <col min="2" max="2" width="10.5546875" style="1" customWidth="1"/>
    <col min="3" max="3" width="8.88671875" style="1"/>
    <col min="4" max="4" width="11.88671875" style="1" customWidth="1"/>
    <col min="5" max="256" width="8.88671875" style="1"/>
    <col min="257" max="257" width="10.88671875" style="1" customWidth="1"/>
    <col min="258" max="258" width="10.5546875" style="1" customWidth="1"/>
    <col min="259" max="259" width="8.88671875" style="1"/>
    <col min="260" max="260" width="11.88671875" style="1" customWidth="1"/>
    <col min="261" max="512" width="8.88671875" style="1"/>
    <col min="513" max="513" width="10.88671875" style="1" customWidth="1"/>
    <col min="514" max="514" width="10.5546875" style="1" customWidth="1"/>
    <col min="515" max="515" width="8.88671875" style="1"/>
    <col min="516" max="516" width="11.88671875" style="1" customWidth="1"/>
    <col min="517" max="768" width="8.88671875" style="1"/>
    <col min="769" max="769" width="10.88671875" style="1" customWidth="1"/>
    <col min="770" max="770" width="10.5546875" style="1" customWidth="1"/>
    <col min="771" max="771" width="8.88671875" style="1"/>
    <col min="772" max="772" width="11.88671875" style="1" customWidth="1"/>
    <col min="773" max="1024" width="8.88671875" style="1"/>
    <col min="1025" max="1025" width="10.88671875" style="1" customWidth="1"/>
    <col min="1026" max="1026" width="10.5546875" style="1" customWidth="1"/>
    <col min="1027" max="1027" width="8.88671875" style="1"/>
    <col min="1028" max="1028" width="11.88671875" style="1" customWidth="1"/>
    <col min="1029" max="1280" width="8.88671875" style="1"/>
    <col min="1281" max="1281" width="10.88671875" style="1" customWidth="1"/>
    <col min="1282" max="1282" width="10.5546875" style="1" customWidth="1"/>
    <col min="1283" max="1283" width="8.88671875" style="1"/>
    <col min="1284" max="1284" width="11.88671875" style="1" customWidth="1"/>
    <col min="1285" max="1536" width="8.88671875" style="1"/>
    <col min="1537" max="1537" width="10.88671875" style="1" customWidth="1"/>
    <col min="1538" max="1538" width="10.5546875" style="1" customWidth="1"/>
    <col min="1539" max="1539" width="8.88671875" style="1"/>
    <col min="1540" max="1540" width="11.88671875" style="1" customWidth="1"/>
    <col min="1541" max="1792" width="8.88671875" style="1"/>
    <col min="1793" max="1793" width="10.88671875" style="1" customWidth="1"/>
    <col min="1794" max="1794" width="10.5546875" style="1" customWidth="1"/>
    <col min="1795" max="1795" width="8.88671875" style="1"/>
    <col min="1796" max="1796" width="11.88671875" style="1" customWidth="1"/>
    <col min="1797" max="2048" width="8.88671875" style="1"/>
    <col min="2049" max="2049" width="10.88671875" style="1" customWidth="1"/>
    <col min="2050" max="2050" width="10.5546875" style="1" customWidth="1"/>
    <col min="2051" max="2051" width="8.88671875" style="1"/>
    <col min="2052" max="2052" width="11.88671875" style="1" customWidth="1"/>
    <col min="2053" max="2304" width="8.88671875" style="1"/>
    <col min="2305" max="2305" width="10.88671875" style="1" customWidth="1"/>
    <col min="2306" max="2306" width="10.5546875" style="1" customWidth="1"/>
    <col min="2307" max="2307" width="8.88671875" style="1"/>
    <col min="2308" max="2308" width="11.88671875" style="1" customWidth="1"/>
    <col min="2309" max="2560" width="8.88671875" style="1"/>
    <col min="2561" max="2561" width="10.88671875" style="1" customWidth="1"/>
    <col min="2562" max="2562" width="10.5546875" style="1" customWidth="1"/>
    <col min="2563" max="2563" width="8.88671875" style="1"/>
    <col min="2564" max="2564" width="11.88671875" style="1" customWidth="1"/>
    <col min="2565" max="2816" width="8.88671875" style="1"/>
    <col min="2817" max="2817" width="10.88671875" style="1" customWidth="1"/>
    <col min="2818" max="2818" width="10.5546875" style="1" customWidth="1"/>
    <col min="2819" max="2819" width="8.88671875" style="1"/>
    <col min="2820" max="2820" width="11.88671875" style="1" customWidth="1"/>
    <col min="2821" max="3072" width="8.88671875" style="1"/>
    <col min="3073" max="3073" width="10.88671875" style="1" customWidth="1"/>
    <col min="3074" max="3074" width="10.5546875" style="1" customWidth="1"/>
    <col min="3075" max="3075" width="8.88671875" style="1"/>
    <col min="3076" max="3076" width="11.88671875" style="1" customWidth="1"/>
    <col min="3077" max="3328" width="8.88671875" style="1"/>
    <col min="3329" max="3329" width="10.88671875" style="1" customWidth="1"/>
    <col min="3330" max="3330" width="10.5546875" style="1" customWidth="1"/>
    <col min="3331" max="3331" width="8.88671875" style="1"/>
    <col min="3332" max="3332" width="11.88671875" style="1" customWidth="1"/>
    <col min="3333" max="3584" width="8.88671875" style="1"/>
    <col min="3585" max="3585" width="10.88671875" style="1" customWidth="1"/>
    <col min="3586" max="3586" width="10.5546875" style="1" customWidth="1"/>
    <col min="3587" max="3587" width="8.88671875" style="1"/>
    <col min="3588" max="3588" width="11.88671875" style="1" customWidth="1"/>
    <col min="3589" max="3840" width="8.88671875" style="1"/>
    <col min="3841" max="3841" width="10.88671875" style="1" customWidth="1"/>
    <col min="3842" max="3842" width="10.5546875" style="1" customWidth="1"/>
    <col min="3843" max="3843" width="8.88671875" style="1"/>
    <col min="3844" max="3844" width="11.88671875" style="1" customWidth="1"/>
    <col min="3845" max="4096" width="8.88671875" style="1"/>
    <col min="4097" max="4097" width="10.88671875" style="1" customWidth="1"/>
    <col min="4098" max="4098" width="10.5546875" style="1" customWidth="1"/>
    <col min="4099" max="4099" width="8.88671875" style="1"/>
    <col min="4100" max="4100" width="11.88671875" style="1" customWidth="1"/>
    <col min="4101" max="4352" width="8.88671875" style="1"/>
    <col min="4353" max="4353" width="10.88671875" style="1" customWidth="1"/>
    <col min="4354" max="4354" width="10.5546875" style="1" customWidth="1"/>
    <col min="4355" max="4355" width="8.88671875" style="1"/>
    <col min="4356" max="4356" width="11.88671875" style="1" customWidth="1"/>
    <col min="4357" max="4608" width="8.88671875" style="1"/>
    <col min="4609" max="4609" width="10.88671875" style="1" customWidth="1"/>
    <col min="4610" max="4610" width="10.5546875" style="1" customWidth="1"/>
    <col min="4611" max="4611" width="8.88671875" style="1"/>
    <col min="4612" max="4612" width="11.88671875" style="1" customWidth="1"/>
    <col min="4613" max="4864" width="8.88671875" style="1"/>
    <col min="4865" max="4865" width="10.88671875" style="1" customWidth="1"/>
    <col min="4866" max="4866" width="10.5546875" style="1" customWidth="1"/>
    <col min="4867" max="4867" width="8.88671875" style="1"/>
    <col min="4868" max="4868" width="11.88671875" style="1" customWidth="1"/>
    <col min="4869" max="5120" width="8.88671875" style="1"/>
    <col min="5121" max="5121" width="10.88671875" style="1" customWidth="1"/>
    <col min="5122" max="5122" width="10.5546875" style="1" customWidth="1"/>
    <col min="5123" max="5123" width="8.88671875" style="1"/>
    <col min="5124" max="5124" width="11.88671875" style="1" customWidth="1"/>
    <col min="5125" max="5376" width="8.88671875" style="1"/>
    <col min="5377" max="5377" width="10.88671875" style="1" customWidth="1"/>
    <col min="5378" max="5378" width="10.5546875" style="1" customWidth="1"/>
    <col min="5379" max="5379" width="8.88671875" style="1"/>
    <col min="5380" max="5380" width="11.88671875" style="1" customWidth="1"/>
    <col min="5381" max="5632" width="8.88671875" style="1"/>
    <col min="5633" max="5633" width="10.88671875" style="1" customWidth="1"/>
    <col min="5634" max="5634" width="10.5546875" style="1" customWidth="1"/>
    <col min="5635" max="5635" width="8.88671875" style="1"/>
    <col min="5636" max="5636" width="11.88671875" style="1" customWidth="1"/>
    <col min="5637" max="5888" width="8.88671875" style="1"/>
    <col min="5889" max="5889" width="10.88671875" style="1" customWidth="1"/>
    <col min="5890" max="5890" width="10.5546875" style="1" customWidth="1"/>
    <col min="5891" max="5891" width="8.88671875" style="1"/>
    <col min="5892" max="5892" width="11.88671875" style="1" customWidth="1"/>
    <col min="5893" max="6144" width="8.88671875" style="1"/>
    <col min="6145" max="6145" width="10.88671875" style="1" customWidth="1"/>
    <col min="6146" max="6146" width="10.5546875" style="1" customWidth="1"/>
    <col min="6147" max="6147" width="8.88671875" style="1"/>
    <col min="6148" max="6148" width="11.88671875" style="1" customWidth="1"/>
    <col min="6149" max="6400" width="8.88671875" style="1"/>
    <col min="6401" max="6401" width="10.88671875" style="1" customWidth="1"/>
    <col min="6402" max="6402" width="10.5546875" style="1" customWidth="1"/>
    <col min="6403" max="6403" width="8.88671875" style="1"/>
    <col min="6404" max="6404" width="11.88671875" style="1" customWidth="1"/>
    <col min="6405" max="6656" width="8.88671875" style="1"/>
    <col min="6657" max="6657" width="10.88671875" style="1" customWidth="1"/>
    <col min="6658" max="6658" width="10.5546875" style="1" customWidth="1"/>
    <col min="6659" max="6659" width="8.88671875" style="1"/>
    <col min="6660" max="6660" width="11.88671875" style="1" customWidth="1"/>
    <col min="6661" max="6912" width="8.88671875" style="1"/>
    <col min="6913" max="6913" width="10.88671875" style="1" customWidth="1"/>
    <col min="6914" max="6914" width="10.5546875" style="1" customWidth="1"/>
    <col min="6915" max="6915" width="8.88671875" style="1"/>
    <col min="6916" max="6916" width="11.88671875" style="1" customWidth="1"/>
    <col min="6917" max="7168" width="8.88671875" style="1"/>
    <col min="7169" max="7169" width="10.88671875" style="1" customWidth="1"/>
    <col min="7170" max="7170" width="10.5546875" style="1" customWidth="1"/>
    <col min="7171" max="7171" width="8.88671875" style="1"/>
    <col min="7172" max="7172" width="11.88671875" style="1" customWidth="1"/>
    <col min="7173" max="7424" width="8.88671875" style="1"/>
    <col min="7425" max="7425" width="10.88671875" style="1" customWidth="1"/>
    <col min="7426" max="7426" width="10.5546875" style="1" customWidth="1"/>
    <col min="7427" max="7427" width="8.88671875" style="1"/>
    <col min="7428" max="7428" width="11.88671875" style="1" customWidth="1"/>
    <col min="7429" max="7680" width="8.88671875" style="1"/>
    <col min="7681" max="7681" width="10.88671875" style="1" customWidth="1"/>
    <col min="7682" max="7682" width="10.5546875" style="1" customWidth="1"/>
    <col min="7683" max="7683" width="8.88671875" style="1"/>
    <col min="7684" max="7684" width="11.88671875" style="1" customWidth="1"/>
    <col min="7685" max="7936" width="8.88671875" style="1"/>
    <col min="7937" max="7937" width="10.88671875" style="1" customWidth="1"/>
    <col min="7938" max="7938" width="10.5546875" style="1" customWidth="1"/>
    <col min="7939" max="7939" width="8.88671875" style="1"/>
    <col min="7940" max="7940" width="11.88671875" style="1" customWidth="1"/>
    <col min="7941" max="8192" width="8.88671875" style="1"/>
    <col min="8193" max="8193" width="10.88671875" style="1" customWidth="1"/>
    <col min="8194" max="8194" width="10.5546875" style="1" customWidth="1"/>
    <col min="8195" max="8195" width="8.88671875" style="1"/>
    <col min="8196" max="8196" width="11.88671875" style="1" customWidth="1"/>
    <col min="8197" max="8448" width="8.88671875" style="1"/>
    <col min="8449" max="8449" width="10.88671875" style="1" customWidth="1"/>
    <col min="8450" max="8450" width="10.5546875" style="1" customWidth="1"/>
    <col min="8451" max="8451" width="8.88671875" style="1"/>
    <col min="8452" max="8452" width="11.88671875" style="1" customWidth="1"/>
    <col min="8453" max="8704" width="8.88671875" style="1"/>
    <col min="8705" max="8705" width="10.88671875" style="1" customWidth="1"/>
    <col min="8706" max="8706" width="10.5546875" style="1" customWidth="1"/>
    <col min="8707" max="8707" width="8.88671875" style="1"/>
    <col min="8708" max="8708" width="11.88671875" style="1" customWidth="1"/>
    <col min="8709" max="8960" width="8.88671875" style="1"/>
    <col min="8961" max="8961" width="10.88671875" style="1" customWidth="1"/>
    <col min="8962" max="8962" width="10.5546875" style="1" customWidth="1"/>
    <col min="8963" max="8963" width="8.88671875" style="1"/>
    <col min="8964" max="8964" width="11.88671875" style="1" customWidth="1"/>
    <col min="8965" max="9216" width="8.88671875" style="1"/>
    <col min="9217" max="9217" width="10.88671875" style="1" customWidth="1"/>
    <col min="9218" max="9218" width="10.5546875" style="1" customWidth="1"/>
    <col min="9219" max="9219" width="8.88671875" style="1"/>
    <col min="9220" max="9220" width="11.88671875" style="1" customWidth="1"/>
    <col min="9221" max="9472" width="8.88671875" style="1"/>
    <col min="9473" max="9473" width="10.88671875" style="1" customWidth="1"/>
    <col min="9474" max="9474" width="10.5546875" style="1" customWidth="1"/>
    <col min="9475" max="9475" width="8.88671875" style="1"/>
    <col min="9476" max="9476" width="11.88671875" style="1" customWidth="1"/>
    <col min="9477" max="9728" width="8.88671875" style="1"/>
    <col min="9729" max="9729" width="10.88671875" style="1" customWidth="1"/>
    <col min="9730" max="9730" width="10.5546875" style="1" customWidth="1"/>
    <col min="9731" max="9731" width="8.88671875" style="1"/>
    <col min="9732" max="9732" width="11.88671875" style="1" customWidth="1"/>
    <col min="9733" max="9984" width="8.88671875" style="1"/>
    <col min="9985" max="9985" width="10.88671875" style="1" customWidth="1"/>
    <col min="9986" max="9986" width="10.5546875" style="1" customWidth="1"/>
    <col min="9987" max="9987" width="8.88671875" style="1"/>
    <col min="9988" max="9988" width="11.88671875" style="1" customWidth="1"/>
    <col min="9989" max="10240" width="8.88671875" style="1"/>
    <col min="10241" max="10241" width="10.88671875" style="1" customWidth="1"/>
    <col min="10242" max="10242" width="10.5546875" style="1" customWidth="1"/>
    <col min="10243" max="10243" width="8.88671875" style="1"/>
    <col min="10244" max="10244" width="11.88671875" style="1" customWidth="1"/>
    <col min="10245" max="10496" width="8.88671875" style="1"/>
    <col min="10497" max="10497" width="10.88671875" style="1" customWidth="1"/>
    <col min="10498" max="10498" width="10.5546875" style="1" customWidth="1"/>
    <col min="10499" max="10499" width="8.88671875" style="1"/>
    <col min="10500" max="10500" width="11.88671875" style="1" customWidth="1"/>
    <col min="10501" max="10752" width="8.88671875" style="1"/>
    <col min="10753" max="10753" width="10.88671875" style="1" customWidth="1"/>
    <col min="10754" max="10754" width="10.5546875" style="1" customWidth="1"/>
    <col min="10755" max="10755" width="8.88671875" style="1"/>
    <col min="10756" max="10756" width="11.88671875" style="1" customWidth="1"/>
    <col min="10757" max="11008" width="8.88671875" style="1"/>
    <col min="11009" max="11009" width="10.88671875" style="1" customWidth="1"/>
    <col min="11010" max="11010" width="10.5546875" style="1" customWidth="1"/>
    <col min="11011" max="11011" width="8.88671875" style="1"/>
    <col min="11012" max="11012" width="11.88671875" style="1" customWidth="1"/>
    <col min="11013" max="11264" width="8.88671875" style="1"/>
    <col min="11265" max="11265" width="10.88671875" style="1" customWidth="1"/>
    <col min="11266" max="11266" width="10.5546875" style="1" customWidth="1"/>
    <col min="11267" max="11267" width="8.88671875" style="1"/>
    <col min="11268" max="11268" width="11.88671875" style="1" customWidth="1"/>
    <col min="11269" max="11520" width="8.88671875" style="1"/>
    <col min="11521" max="11521" width="10.88671875" style="1" customWidth="1"/>
    <col min="11522" max="11522" width="10.5546875" style="1" customWidth="1"/>
    <col min="11523" max="11523" width="8.88671875" style="1"/>
    <col min="11524" max="11524" width="11.88671875" style="1" customWidth="1"/>
    <col min="11525" max="11776" width="8.88671875" style="1"/>
    <col min="11777" max="11777" width="10.88671875" style="1" customWidth="1"/>
    <col min="11778" max="11778" width="10.5546875" style="1" customWidth="1"/>
    <col min="11779" max="11779" width="8.88671875" style="1"/>
    <col min="11780" max="11780" width="11.88671875" style="1" customWidth="1"/>
    <col min="11781" max="12032" width="8.88671875" style="1"/>
    <col min="12033" max="12033" width="10.88671875" style="1" customWidth="1"/>
    <col min="12034" max="12034" width="10.5546875" style="1" customWidth="1"/>
    <col min="12035" max="12035" width="8.88671875" style="1"/>
    <col min="12036" max="12036" width="11.88671875" style="1" customWidth="1"/>
    <col min="12037" max="12288" width="8.88671875" style="1"/>
    <col min="12289" max="12289" width="10.88671875" style="1" customWidth="1"/>
    <col min="12290" max="12290" width="10.5546875" style="1" customWidth="1"/>
    <col min="12291" max="12291" width="8.88671875" style="1"/>
    <col min="12292" max="12292" width="11.88671875" style="1" customWidth="1"/>
    <col min="12293" max="12544" width="8.88671875" style="1"/>
    <col min="12545" max="12545" width="10.88671875" style="1" customWidth="1"/>
    <col min="12546" max="12546" width="10.5546875" style="1" customWidth="1"/>
    <col min="12547" max="12547" width="8.88671875" style="1"/>
    <col min="12548" max="12548" width="11.88671875" style="1" customWidth="1"/>
    <col min="12549" max="12800" width="8.88671875" style="1"/>
    <col min="12801" max="12801" width="10.88671875" style="1" customWidth="1"/>
    <col min="12802" max="12802" width="10.5546875" style="1" customWidth="1"/>
    <col min="12803" max="12803" width="8.88671875" style="1"/>
    <col min="12804" max="12804" width="11.88671875" style="1" customWidth="1"/>
    <col min="12805" max="13056" width="8.88671875" style="1"/>
    <col min="13057" max="13057" width="10.88671875" style="1" customWidth="1"/>
    <col min="13058" max="13058" width="10.5546875" style="1" customWidth="1"/>
    <col min="13059" max="13059" width="8.88671875" style="1"/>
    <col min="13060" max="13060" width="11.88671875" style="1" customWidth="1"/>
    <col min="13061" max="13312" width="8.88671875" style="1"/>
    <col min="13313" max="13313" width="10.88671875" style="1" customWidth="1"/>
    <col min="13314" max="13314" width="10.5546875" style="1" customWidth="1"/>
    <col min="13315" max="13315" width="8.88671875" style="1"/>
    <col min="13316" max="13316" width="11.88671875" style="1" customWidth="1"/>
    <col min="13317" max="13568" width="8.88671875" style="1"/>
    <col min="13569" max="13569" width="10.88671875" style="1" customWidth="1"/>
    <col min="13570" max="13570" width="10.5546875" style="1" customWidth="1"/>
    <col min="13571" max="13571" width="8.88671875" style="1"/>
    <col min="13572" max="13572" width="11.88671875" style="1" customWidth="1"/>
    <col min="13573" max="13824" width="8.88671875" style="1"/>
    <col min="13825" max="13825" width="10.88671875" style="1" customWidth="1"/>
    <col min="13826" max="13826" width="10.5546875" style="1" customWidth="1"/>
    <col min="13827" max="13827" width="8.88671875" style="1"/>
    <col min="13828" max="13828" width="11.88671875" style="1" customWidth="1"/>
    <col min="13829" max="14080" width="8.88671875" style="1"/>
    <col min="14081" max="14081" width="10.88671875" style="1" customWidth="1"/>
    <col min="14082" max="14082" width="10.5546875" style="1" customWidth="1"/>
    <col min="14083" max="14083" width="8.88671875" style="1"/>
    <col min="14084" max="14084" width="11.88671875" style="1" customWidth="1"/>
    <col min="14085" max="14336" width="8.88671875" style="1"/>
    <col min="14337" max="14337" width="10.88671875" style="1" customWidth="1"/>
    <col min="14338" max="14338" width="10.5546875" style="1" customWidth="1"/>
    <col min="14339" max="14339" width="8.88671875" style="1"/>
    <col min="14340" max="14340" width="11.88671875" style="1" customWidth="1"/>
    <col min="14341" max="14592" width="8.88671875" style="1"/>
    <col min="14593" max="14593" width="10.88671875" style="1" customWidth="1"/>
    <col min="14594" max="14594" width="10.5546875" style="1" customWidth="1"/>
    <col min="14595" max="14595" width="8.88671875" style="1"/>
    <col min="14596" max="14596" width="11.88671875" style="1" customWidth="1"/>
    <col min="14597" max="14848" width="8.88671875" style="1"/>
    <col min="14849" max="14849" width="10.88671875" style="1" customWidth="1"/>
    <col min="14850" max="14850" width="10.5546875" style="1" customWidth="1"/>
    <col min="14851" max="14851" width="8.88671875" style="1"/>
    <col min="14852" max="14852" width="11.88671875" style="1" customWidth="1"/>
    <col min="14853" max="15104" width="8.88671875" style="1"/>
    <col min="15105" max="15105" width="10.88671875" style="1" customWidth="1"/>
    <col min="15106" max="15106" width="10.5546875" style="1" customWidth="1"/>
    <col min="15107" max="15107" width="8.88671875" style="1"/>
    <col min="15108" max="15108" width="11.88671875" style="1" customWidth="1"/>
    <col min="15109" max="15360" width="8.88671875" style="1"/>
    <col min="15361" max="15361" width="10.88671875" style="1" customWidth="1"/>
    <col min="15362" max="15362" width="10.5546875" style="1" customWidth="1"/>
    <col min="15363" max="15363" width="8.88671875" style="1"/>
    <col min="15364" max="15364" width="11.88671875" style="1" customWidth="1"/>
    <col min="15365" max="15616" width="8.88671875" style="1"/>
    <col min="15617" max="15617" width="10.88671875" style="1" customWidth="1"/>
    <col min="15618" max="15618" width="10.5546875" style="1" customWidth="1"/>
    <col min="15619" max="15619" width="8.88671875" style="1"/>
    <col min="15620" max="15620" width="11.88671875" style="1" customWidth="1"/>
    <col min="15621" max="15872" width="8.88671875" style="1"/>
    <col min="15873" max="15873" width="10.88671875" style="1" customWidth="1"/>
    <col min="15874" max="15874" width="10.5546875" style="1" customWidth="1"/>
    <col min="15875" max="15875" width="8.88671875" style="1"/>
    <col min="15876" max="15876" width="11.88671875" style="1" customWidth="1"/>
    <col min="15877" max="16128" width="8.88671875" style="1"/>
    <col min="16129" max="16129" width="10.88671875" style="1" customWidth="1"/>
    <col min="16130" max="16130" width="10.5546875" style="1" customWidth="1"/>
    <col min="16131" max="16131" width="8.88671875" style="1"/>
    <col min="16132" max="16132" width="11.88671875" style="1" customWidth="1"/>
    <col min="16133" max="16384" width="8.88671875" style="1"/>
  </cols>
  <sheetData>
    <row r="1" spans="1:12" x14ac:dyDescent="0.25">
      <c r="A1" s="2" t="s">
        <v>132</v>
      </c>
    </row>
    <row r="2" spans="1:12" x14ac:dyDescent="0.25">
      <c r="A2" s="1" t="s">
        <v>120</v>
      </c>
    </row>
    <row r="5" spans="1:12" x14ac:dyDescent="0.25">
      <c r="A5" s="24">
        <v>39197</v>
      </c>
      <c r="B5" s="25">
        <v>0.61805555555555558</v>
      </c>
      <c r="C5" s="2" t="s">
        <v>131</v>
      </c>
    </row>
    <row r="6" spans="1:12" x14ac:dyDescent="0.25">
      <c r="B6" s="1" t="s">
        <v>58</v>
      </c>
      <c r="C6" s="1" t="s">
        <v>33</v>
      </c>
      <c r="D6" s="1" t="s">
        <v>34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</row>
    <row r="7" spans="1:12" x14ac:dyDescent="0.25">
      <c r="B7" s="1" t="s">
        <v>29</v>
      </c>
      <c r="C7" s="1" t="s">
        <v>30</v>
      </c>
      <c r="D7" s="1" t="s">
        <v>44</v>
      </c>
      <c r="H7" s="8" t="s">
        <v>15</v>
      </c>
      <c r="I7" s="8" t="s">
        <v>15</v>
      </c>
      <c r="J7" s="8" t="s">
        <v>16</v>
      </c>
      <c r="K7" s="8" t="s">
        <v>17</v>
      </c>
      <c r="L7" s="8" t="s">
        <v>17</v>
      </c>
    </row>
    <row r="8" spans="1:12" x14ac:dyDescent="0.25">
      <c r="B8" s="1">
        <v>7.1</v>
      </c>
      <c r="C8" s="1">
        <v>0</v>
      </c>
      <c r="D8" s="1">
        <v>0</v>
      </c>
      <c r="E8" s="1" t="s">
        <v>38</v>
      </c>
      <c r="H8" s="10"/>
      <c r="I8" s="10"/>
      <c r="J8" s="10"/>
    </row>
    <row r="9" spans="1:12" x14ac:dyDescent="0.25">
      <c r="B9" s="1">
        <v>6.8</v>
      </c>
      <c r="C9" s="1">
        <v>0.04</v>
      </c>
      <c r="D9" s="1">
        <v>0</v>
      </c>
      <c r="H9" s="10">
        <f>((B10-B8)*3.28084/2)*-1</f>
        <v>0.98425199999999946</v>
      </c>
      <c r="I9" s="12">
        <f>C9</f>
        <v>0.04</v>
      </c>
      <c r="J9" s="10">
        <f>D9*3.28084</f>
        <v>0</v>
      </c>
      <c r="K9" s="1">
        <f>H9*I9*J9</f>
        <v>0</v>
      </c>
      <c r="L9" s="1">
        <f>SUM(K9:K35)</f>
        <v>35.050200815832099</v>
      </c>
    </row>
    <row r="10" spans="1:12" x14ac:dyDescent="0.25">
      <c r="B10" s="1">
        <v>6.5</v>
      </c>
      <c r="C10" s="1">
        <v>0.3</v>
      </c>
      <c r="D10" s="1">
        <v>0.08</v>
      </c>
      <c r="H10" s="10">
        <f t="shared" ref="H10:H32" si="0">((B11-B9)*3.28084/2)*-1</f>
        <v>0.82020999999999999</v>
      </c>
      <c r="I10" s="12">
        <f t="shared" ref="I10:I32" si="1">C10</f>
        <v>0.3</v>
      </c>
      <c r="J10" s="10">
        <f t="shared" ref="J10:J32" si="2">D10*3.28084</f>
        <v>0.26246720000000001</v>
      </c>
      <c r="K10" s="1">
        <f t="shared" ref="K10:K32" si="3">H10*I10*J10</f>
        <v>6.4583466633599998E-2</v>
      </c>
    </row>
    <row r="11" spans="1:12" x14ac:dyDescent="0.25">
      <c r="B11" s="1">
        <v>6.3</v>
      </c>
      <c r="C11" s="1">
        <v>0.7</v>
      </c>
      <c r="D11" s="1">
        <v>0.34</v>
      </c>
      <c r="H11" s="10">
        <f t="shared" si="0"/>
        <v>0.65616800000000053</v>
      </c>
      <c r="I11" s="12">
        <f t="shared" si="1"/>
        <v>0.7</v>
      </c>
      <c r="J11" s="10">
        <f t="shared" si="2"/>
        <v>1.1154856</v>
      </c>
      <c r="K11" s="1">
        <f t="shared" si="3"/>
        <v>0.51236216862656037</v>
      </c>
    </row>
    <row r="12" spans="1:12" x14ac:dyDescent="0.25">
      <c r="B12" s="1">
        <v>6.1</v>
      </c>
      <c r="C12" s="1">
        <v>1</v>
      </c>
      <c r="D12" s="1">
        <v>0.52</v>
      </c>
      <c r="H12" s="10">
        <f t="shared" si="0"/>
        <v>0.65616799999999909</v>
      </c>
      <c r="I12" s="12">
        <f t="shared" si="1"/>
        <v>1</v>
      </c>
      <c r="J12" s="10">
        <f t="shared" si="2"/>
        <v>1.7060368000000001</v>
      </c>
      <c r="K12" s="1">
        <f t="shared" si="3"/>
        <v>1.1194467549823985</v>
      </c>
    </row>
    <row r="13" spans="1:12" x14ac:dyDescent="0.25">
      <c r="B13" s="1">
        <v>5.9</v>
      </c>
      <c r="C13" s="1">
        <v>1.1000000000000001</v>
      </c>
      <c r="D13" s="1">
        <v>0.47</v>
      </c>
      <c r="G13" s="1" t="s">
        <v>58</v>
      </c>
      <c r="H13" s="10">
        <f t="shared" si="0"/>
        <v>0.65616799999999909</v>
      </c>
      <c r="I13" s="12">
        <f t="shared" si="1"/>
        <v>1.1000000000000001</v>
      </c>
      <c r="J13" s="10">
        <f t="shared" si="2"/>
        <v>1.5419947999999999</v>
      </c>
      <c r="K13" s="1">
        <f t="shared" si="3"/>
        <v>1.1129884083190384</v>
      </c>
    </row>
    <row r="14" spans="1:12" x14ac:dyDescent="0.25">
      <c r="B14" s="1">
        <v>5.7</v>
      </c>
      <c r="C14" s="1">
        <v>1</v>
      </c>
      <c r="D14" s="1">
        <v>0.53</v>
      </c>
      <c r="F14" s="1" t="s">
        <v>38</v>
      </c>
      <c r="G14" s="1">
        <v>7.1</v>
      </c>
      <c r="H14" s="10">
        <f t="shared" si="0"/>
        <v>0.65616800000000053</v>
      </c>
      <c r="I14" s="12">
        <f t="shared" si="1"/>
        <v>1</v>
      </c>
      <c r="J14" s="10">
        <f t="shared" si="2"/>
        <v>1.7388452000000001</v>
      </c>
      <c r="K14" s="1">
        <f t="shared" si="3"/>
        <v>1.1409745771936011</v>
      </c>
    </row>
    <row r="15" spans="1:12" x14ac:dyDescent="0.25">
      <c r="B15" s="1">
        <v>5.5</v>
      </c>
      <c r="C15" s="1">
        <v>0.57999999999999996</v>
      </c>
      <c r="D15" s="1">
        <v>0.82</v>
      </c>
      <c r="F15" s="1" t="s">
        <v>39</v>
      </c>
      <c r="G15" s="1">
        <v>1</v>
      </c>
      <c r="H15" s="10">
        <f t="shared" si="0"/>
        <v>0.65616800000000053</v>
      </c>
      <c r="I15" s="12">
        <f t="shared" si="1"/>
        <v>0.57999999999999996</v>
      </c>
      <c r="J15" s="10">
        <f t="shared" si="2"/>
        <v>2.6902887999999998</v>
      </c>
      <c r="K15" s="1">
        <f t="shared" si="3"/>
        <v>1.0238632243646726</v>
      </c>
    </row>
    <row r="16" spans="1:12" x14ac:dyDescent="0.25">
      <c r="B16" s="1">
        <v>5.3</v>
      </c>
      <c r="C16" s="1">
        <v>0.98</v>
      </c>
      <c r="D16" s="1">
        <v>0.51</v>
      </c>
      <c r="H16" s="10">
        <f t="shared" si="0"/>
        <v>0.65616800000000053</v>
      </c>
      <c r="I16" s="12">
        <f t="shared" si="1"/>
        <v>0.98</v>
      </c>
      <c r="J16" s="10">
        <f t="shared" si="2"/>
        <v>1.6732283999999999</v>
      </c>
      <c r="K16" s="1">
        <f t="shared" si="3"/>
        <v>1.0759605541157768</v>
      </c>
    </row>
    <row r="17" spans="2:11" x14ac:dyDescent="0.25">
      <c r="B17" s="1">
        <v>5.0999999999999996</v>
      </c>
      <c r="C17" s="1">
        <v>1</v>
      </c>
      <c r="D17" s="1">
        <v>0.65</v>
      </c>
      <c r="H17" s="10">
        <f t="shared" si="0"/>
        <v>0.65616799999999909</v>
      </c>
      <c r="I17" s="12">
        <f t="shared" si="1"/>
        <v>1</v>
      </c>
      <c r="J17" s="10">
        <f t="shared" si="2"/>
        <v>2.1325460000000001</v>
      </c>
      <c r="K17" s="1">
        <f t="shared" si="3"/>
        <v>1.3993084437279981</v>
      </c>
    </row>
    <row r="18" spans="2:11" x14ac:dyDescent="0.25">
      <c r="B18" s="1">
        <v>4.9000000000000004</v>
      </c>
      <c r="C18" s="1">
        <v>1</v>
      </c>
      <c r="D18" s="1">
        <v>0.87</v>
      </c>
      <c r="H18" s="10">
        <f t="shared" si="0"/>
        <v>0.65616799999999909</v>
      </c>
      <c r="I18" s="12">
        <f t="shared" si="1"/>
        <v>1</v>
      </c>
      <c r="J18" s="10">
        <f t="shared" si="2"/>
        <v>2.8543308000000001</v>
      </c>
      <c r="K18" s="1">
        <f t="shared" si="3"/>
        <v>1.8729205323743974</v>
      </c>
    </row>
    <row r="19" spans="2:11" x14ac:dyDescent="0.25">
      <c r="B19" s="1">
        <v>4.7</v>
      </c>
      <c r="C19" s="1">
        <v>1</v>
      </c>
      <c r="D19" s="1">
        <v>0.95</v>
      </c>
      <c r="H19" s="10">
        <f t="shared" si="0"/>
        <v>0.65616800000000053</v>
      </c>
      <c r="I19" s="12">
        <f t="shared" si="1"/>
        <v>1</v>
      </c>
      <c r="J19" s="10">
        <f t="shared" si="2"/>
        <v>3.1167979999999997</v>
      </c>
      <c r="K19" s="1">
        <f t="shared" si="3"/>
        <v>2.0451431100640014</v>
      </c>
    </row>
    <row r="20" spans="2:11" x14ac:dyDescent="0.25">
      <c r="B20" s="1">
        <v>4.5</v>
      </c>
      <c r="C20" s="1">
        <v>0.9</v>
      </c>
      <c r="D20" s="1">
        <v>0.96</v>
      </c>
      <c r="H20" s="10">
        <f t="shared" si="0"/>
        <v>0.82020999999999999</v>
      </c>
      <c r="I20" s="12">
        <f t="shared" si="1"/>
        <v>0.9</v>
      </c>
      <c r="J20" s="10">
        <f t="shared" si="2"/>
        <v>3.1496063999999997</v>
      </c>
      <c r="K20" s="1">
        <f t="shared" si="3"/>
        <v>2.3250047988095996</v>
      </c>
    </row>
    <row r="21" spans="2:11" x14ac:dyDescent="0.25">
      <c r="B21" s="1">
        <v>4.2</v>
      </c>
      <c r="C21" s="1">
        <v>1</v>
      </c>
      <c r="D21" s="1">
        <v>0.74</v>
      </c>
      <c r="H21" s="10">
        <f t="shared" si="0"/>
        <v>0.82020999999999999</v>
      </c>
      <c r="I21" s="12">
        <f t="shared" si="1"/>
        <v>1</v>
      </c>
      <c r="J21" s="10">
        <f t="shared" si="2"/>
        <v>2.4278216000000001</v>
      </c>
      <c r="K21" s="1">
        <f t="shared" si="3"/>
        <v>1.9913235545360002</v>
      </c>
    </row>
    <row r="22" spans="2:11" x14ac:dyDescent="0.25">
      <c r="B22" s="1">
        <v>4</v>
      </c>
      <c r="C22" s="1">
        <v>1.2</v>
      </c>
      <c r="D22" s="1">
        <v>0.63</v>
      </c>
      <c r="H22" s="10">
        <f t="shared" si="0"/>
        <v>0.82020999999999999</v>
      </c>
      <c r="I22" s="12">
        <f t="shared" si="1"/>
        <v>1.2</v>
      </c>
      <c r="J22" s="10">
        <f t="shared" si="2"/>
        <v>2.0669292000000001</v>
      </c>
      <c r="K22" s="1">
        <f t="shared" si="3"/>
        <v>2.0343791989583999</v>
      </c>
    </row>
    <row r="23" spans="2:11" x14ac:dyDescent="0.25">
      <c r="B23" s="1">
        <v>3.7</v>
      </c>
      <c r="C23" s="1">
        <v>1</v>
      </c>
      <c r="D23" s="1">
        <v>0.92</v>
      </c>
      <c r="H23" s="10">
        <f t="shared" si="0"/>
        <v>0.98425200000000013</v>
      </c>
      <c r="I23" s="12">
        <f t="shared" si="1"/>
        <v>1</v>
      </c>
      <c r="J23" s="10">
        <f t="shared" si="2"/>
        <v>3.0183728000000003</v>
      </c>
      <c r="K23" s="1">
        <f t="shared" si="3"/>
        <v>2.9708394651456005</v>
      </c>
    </row>
    <row r="24" spans="2:11" x14ac:dyDescent="0.25">
      <c r="B24" s="1">
        <v>3.4</v>
      </c>
      <c r="C24" s="1">
        <v>1</v>
      </c>
      <c r="D24" s="1">
        <v>0.89</v>
      </c>
      <c r="H24" s="10">
        <f t="shared" si="0"/>
        <v>0.98425200000000013</v>
      </c>
      <c r="I24" s="12">
        <f t="shared" si="1"/>
        <v>1</v>
      </c>
      <c r="J24" s="10">
        <f t="shared" si="2"/>
        <v>2.9199476</v>
      </c>
      <c r="K24" s="1">
        <f t="shared" si="3"/>
        <v>2.8739642651952004</v>
      </c>
    </row>
    <row r="25" spans="2:11" x14ac:dyDescent="0.25">
      <c r="B25" s="1">
        <v>3.1</v>
      </c>
      <c r="C25" s="1">
        <v>0.9</v>
      </c>
      <c r="D25" s="1">
        <v>0.84</v>
      </c>
      <c r="H25" s="10">
        <f t="shared" si="0"/>
        <v>0.98425200000000013</v>
      </c>
      <c r="I25" s="12">
        <f t="shared" si="1"/>
        <v>0.9</v>
      </c>
      <c r="J25" s="10">
        <f t="shared" si="2"/>
        <v>2.7559055999999997</v>
      </c>
      <c r="K25" s="1">
        <f t="shared" si="3"/>
        <v>2.44125503875008</v>
      </c>
    </row>
    <row r="26" spans="2:11" x14ac:dyDescent="0.25">
      <c r="B26" s="1">
        <v>2.8</v>
      </c>
      <c r="C26" s="1">
        <v>0.95</v>
      </c>
      <c r="D26" s="1">
        <v>0.86</v>
      </c>
      <c r="H26" s="10">
        <f t="shared" si="0"/>
        <v>0.98425200000000013</v>
      </c>
      <c r="I26" s="12">
        <f t="shared" si="1"/>
        <v>0.95</v>
      </c>
      <c r="J26" s="10">
        <f t="shared" si="2"/>
        <v>2.8215224000000001</v>
      </c>
      <c r="K26" s="1">
        <f t="shared" si="3"/>
        <v>2.6382346119825604</v>
      </c>
    </row>
    <row r="27" spans="2:11" x14ac:dyDescent="0.25">
      <c r="B27" s="1">
        <v>2.5</v>
      </c>
      <c r="C27" s="1">
        <v>1.1000000000000001</v>
      </c>
      <c r="D27" s="1">
        <v>0.87</v>
      </c>
      <c r="H27" s="10">
        <f t="shared" si="0"/>
        <v>0.98425199999999946</v>
      </c>
      <c r="I27" s="12">
        <f t="shared" si="1"/>
        <v>1.1000000000000001</v>
      </c>
      <c r="J27" s="10">
        <f t="shared" si="2"/>
        <v>2.8543308000000001</v>
      </c>
      <c r="K27" s="1">
        <f t="shared" si="3"/>
        <v>3.0903188784177589</v>
      </c>
    </row>
    <row r="28" spans="2:11" x14ac:dyDescent="0.25">
      <c r="B28" s="1">
        <v>2.2000000000000002</v>
      </c>
      <c r="C28" s="1">
        <v>0.9</v>
      </c>
      <c r="D28" s="1">
        <v>0.76</v>
      </c>
      <c r="H28" s="10">
        <f t="shared" si="0"/>
        <v>0.82020999999999999</v>
      </c>
      <c r="I28" s="12">
        <f t="shared" si="1"/>
        <v>0.9</v>
      </c>
      <c r="J28" s="10">
        <f t="shared" si="2"/>
        <v>2.4934384000000001</v>
      </c>
      <c r="K28" s="1">
        <f t="shared" si="3"/>
        <v>1.8406287990576</v>
      </c>
    </row>
    <row r="29" spans="2:11" x14ac:dyDescent="0.25">
      <c r="B29" s="1">
        <v>2</v>
      </c>
      <c r="C29" s="1">
        <v>0.87</v>
      </c>
      <c r="D29" s="1">
        <v>0.56000000000000005</v>
      </c>
      <c r="H29" s="10">
        <f t="shared" si="0"/>
        <v>0.6561680000000002</v>
      </c>
      <c r="I29" s="12">
        <f t="shared" si="1"/>
        <v>0.87</v>
      </c>
      <c r="J29" s="10">
        <f t="shared" si="2"/>
        <v>1.8372704000000002</v>
      </c>
      <c r="K29" s="1">
        <f t="shared" si="3"/>
        <v>1.0488354981296644</v>
      </c>
    </row>
    <row r="30" spans="2:11" x14ac:dyDescent="0.25">
      <c r="B30" s="1">
        <v>1.8</v>
      </c>
      <c r="C30" s="1">
        <v>0.65</v>
      </c>
      <c r="D30" s="1">
        <v>0.22</v>
      </c>
      <c r="H30" s="10">
        <f t="shared" si="0"/>
        <v>0.82020999999999999</v>
      </c>
      <c r="I30" s="12">
        <f t="shared" si="1"/>
        <v>0.65</v>
      </c>
      <c r="J30" s="10">
        <f t="shared" si="2"/>
        <v>0.7217848</v>
      </c>
      <c r="K30" s="1">
        <f t="shared" si="3"/>
        <v>0.38480982202520003</v>
      </c>
    </row>
    <row r="31" spans="2:11" x14ac:dyDescent="0.25">
      <c r="B31" s="1">
        <v>1.5</v>
      </c>
      <c r="C31" s="1">
        <v>0.4</v>
      </c>
      <c r="D31" s="1">
        <v>0.03</v>
      </c>
      <c r="H31" s="10">
        <f t="shared" si="0"/>
        <v>0.82020999999999999</v>
      </c>
      <c r="I31" s="12">
        <f t="shared" si="1"/>
        <v>0.4</v>
      </c>
      <c r="J31" s="10">
        <f t="shared" si="2"/>
        <v>9.842519999999999E-2</v>
      </c>
      <c r="K31" s="1">
        <f t="shared" si="3"/>
        <v>3.2291733316799999E-2</v>
      </c>
    </row>
    <row r="32" spans="2:11" x14ac:dyDescent="0.25">
      <c r="B32" s="1">
        <v>1.3</v>
      </c>
      <c r="C32" s="1">
        <v>0.2</v>
      </c>
      <c r="D32" s="1">
        <v>0.02</v>
      </c>
      <c r="H32" s="10">
        <f t="shared" si="0"/>
        <v>0.82020999999999999</v>
      </c>
      <c r="I32" s="12">
        <f t="shared" si="1"/>
        <v>0.2</v>
      </c>
      <c r="J32" s="10">
        <f t="shared" si="2"/>
        <v>6.5616800000000003E-2</v>
      </c>
      <c r="K32" s="1">
        <f t="shared" si="3"/>
        <v>1.0763911105600002E-2</v>
      </c>
    </row>
    <row r="33" spans="1:12" x14ac:dyDescent="0.25">
      <c r="B33" s="1">
        <v>1</v>
      </c>
      <c r="C33" s="1">
        <v>0.05</v>
      </c>
      <c r="D33" s="1">
        <v>0</v>
      </c>
      <c r="E33" s="1" t="s">
        <v>39</v>
      </c>
    </row>
    <row r="40" spans="1:12" x14ac:dyDescent="0.25">
      <c r="A40" s="27">
        <v>39336</v>
      </c>
      <c r="C40" s="2" t="s">
        <v>131</v>
      </c>
      <c r="D40" s="18"/>
    </row>
    <row r="41" spans="1:12" x14ac:dyDescent="0.25">
      <c r="A41" s="1" t="s">
        <v>82</v>
      </c>
    </row>
    <row r="43" spans="1:12" x14ac:dyDescent="0.25">
      <c r="B43" s="1" t="s">
        <v>32</v>
      </c>
      <c r="C43" s="1" t="s">
        <v>33</v>
      </c>
      <c r="D43" s="1" t="s">
        <v>34</v>
      </c>
      <c r="H43" s="8" t="s">
        <v>8</v>
      </c>
      <c r="I43" s="8" t="s">
        <v>9</v>
      </c>
      <c r="J43" s="8" t="s">
        <v>10</v>
      </c>
      <c r="K43" s="8" t="s">
        <v>11</v>
      </c>
      <c r="L43" s="8" t="s">
        <v>12</v>
      </c>
    </row>
    <row r="44" spans="1:12" x14ac:dyDescent="0.25">
      <c r="B44" s="1" t="s">
        <v>29</v>
      </c>
      <c r="C44" s="1" t="s">
        <v>30</v>
      </c>
      <c r="D44" s="1" t="s">
        <v>44</v>
      </c>
      <c r="H44" s="8" t="s">
        <v>15</v>
      </c>
      <c r="I44" s="8" t="s">
        <v>15</v>
      </c>
      <c r="J44" s="8" t="s">
        <v>16</v>
      </c>
      <c r="K44" s="8" t="s">
        <v>17</v>
      </c>
      <c r="L44" s="8" t="s">
        <v>17</v>
      </c>
    </row>
    <row r="45" spans="1:12" x14ac:dyDescent="0.25">
      <c r="B45" s="1">
        <v>3.09</v>
      </c>
      <c r="C45" s="7">
        <v>0</v>
      </c>
      <c r="D45" s="7">
        <v>0.01</v>
      </c>
      <c r="E45" s="1" t="s">
        <v>39</v>
      </c>
      <c r="H45" s="10"/>
      <c r="I45" s="10"/>
      <c r="J45" s="10"/>
    </row>
    <row r="46" spans="1:12" x14ac:dyDescent="0.25">
      <c r="B46" s="1">
        <v>4.0199999999999996</v>
      </c>
      <c r="C46" s="7">
        <v>0.05</v>
      </c>
      <c r="D46" s="7">
        <v>0.2</v>
      </c>
      <c r="H46" s="10">
        <f>(B47-B45)/2</f>
        <v>0.49000000000000021</v>
      </c>
      <c r="I46" s="12">
        <f>C46</f>
        <v>0.05</v>
      </c>
      <c r="J46" s="10">
        <f>D46*3.28084</f>
        <v>0.65616800000000008</v>
      </c>
      <c r="K46" s="1">
        <f>H46*I46*J46</f>
        <v>1.6076116000000008E-2</v>
      </c>
      <c r="L46" s="1">
        <f>SUM(K46:K63)</f>
        <v>1.9738845776000002</v>
      </c>
    </row>
    <row r="47" spans="1:12" x14ac:dyDescent="0.25">
      <c r="B47" s="1">
        <v>4.07</v>
      </c>
      <c r="C47" s="7">
        <v>0.02</v>
      </c>
      <c r="D47" s="7">
        <v>0.3</v>
      </c>
      <c r="H47" s="10">
        <f t="shared" ref="H47:H63" si="4">(B48-B46)/2</f>
        <v>0.49000000000000021</v>
      </c>
      <c r="I47" s="12">
        <f t="shared" ref="I47:I63" si="5">C47</f>
        <v>0.02</v>
      </c>
      <c r="J47" s="10">
        <f t="shared" ref="J47:J63" si="6">D47*3.28084</f>
        <v>0.9842519999999999</v>
      </c>
      <c r="K47" s="1">
        <f t="shared" ref="K47:K63" si="7">H47*I47*J47</f>
        <v>9.6456696000000036E-3</v>
      </c>
    </row>
    <row r="48" spans="1:12" x14ac:dyDescent="0.25">
      <c r="B48" s="1">
        <v>5</v>
      </c>
      <c r="C48" s="7">
        <v>0.12</v>
      </c>
      <c r="D48" s="7">
        <v>0.3</v>
      </c>
      <c r="H48" s="10">
        <f t="shared" si="4"/>
        <v>0.48999999999999977</v>
      </c>
      <c r="I48" s="12">
        <f t="shared" si="5"/>
        <v>0.12</v>
      </c>
      <c r="J48" s="10">
        <f t="shared" si="6"/>
        <v>0.9842519999999999</v>
      </c>
      <c r="K48" s="1">
        <f t="shared" si="7"/>
        <v>5.7874017599999966E-2</v>
      </c>
    </row>
    <row r="49" spans="2:11" x14ac:dyDescent="0.25">
      <c r="B49" s="1">
        <v>5.05</v>
      </c>
      <c r="C49" s="7">
        <v>0.13</v>
      </c>
      <c r="D49" s="7">
        <v>0.5</v>
      </c>
      <c r="G49" s="1" t="s">
        <v>4</v>
      </c>
      <c r="H49" s="10">
        <f t="shared" si="4"/>
        <v>4.9999999999999822E-2</v>
      </c>
      <c r="I49" s="12">
        <f t="shared" si="5"/>
        <v>0.13</v>
      </c>
      <c r="J49" s="10">
        <f t="shared" si="6"/>
        <v>1.64042</v>
      </c>
      <c r="K49" s="1">
        <f t="shared" si="7"/>
        <v>1.0662729999999962E-2</v>
      </c>
    </row>
    <row r="50" spans="2:11" x14ac:dyDescent="0.25">
      <c r="B50" s="1">
        <v>5.0999999999999996</v>
      </c>
      <c r="C50" s="7">
        <v>0.23</v>
      </c>
      <c r="D50" s="7">
        <v>0.5</v>
      </c>
      <c r="F50" s="1" t="s">
        <v>39</v>
      </c>
      <c r="G50" s="1">
        <v>3.9</v>
      </c>
      <c r="H50" s="10">
        <f t="shared" si="4"/>
        <v>0.49000000000000021</v>
      </c>
      <c r="I50" s="12">
        <f t="shared" si="5"/>
        <v>0.23</v>
      </c>
      <c r="J50" s="10">
        <f t="shared" si="6"/>
        <v>1.64042</v>
      </c>
      <c r="K50" s="1">
        <f t="shared" si="7"/>
        <v>0.18487533400000009</v>
      </c>
    </row>
    <row r="51" spans="2:11" x14ac:dyDescent="0.25">
      <c r="B51" s="1">
        <v>6.03</v>
      </c>
      <c r="C51" s="7">
        <v>0.31</v>
      </c>
      <c r="D51" s="7">
        <v>0.55000000000000004</v>
      </c>
      <c r="F51" s="1" t="s">
        <v>38</v>
      </c>
      <c r="G51" s="1">
        <v>12.15</v>
      </c>
      <c r="H51" s="10">
        <f t="shared" si="4"/>
        <v>0.49000000000000021</v>
      </c>
      <c r="I51" s="12">
        <f t="shared" si="5"/>
        <v>0.31</v>
      </c>
      <c r="J51" s="10">
        <f t="shared" si="6"/>
        <v>1.8044620000000002</v>
      </c>
      <c r="K51" s="1">
        <f t="shared" si="7"/>
        <v>0.27409777780000016</v>
      </c>
    </row>
    <row r="52" spans="2:11" x14ac:dyDescent="0.25">
      <c r="B52" s="1">
        <v>6.08</v>
      </c>
      <c r="C52" s="7">
        <v>0.18</v>
      </c>
      <c r="D52" s="7">
        <v>0.4</v>
      </c>
      <c r="H52" s="10">
        <f t="shared" si="4"/>
        <v>0.48999999999999977</v>
      </c>
      <c r="I52" s="12">
        <f t="shared" si="5"/>
        <v>0.18</v>
      </c>
      <c r="J52" s="10">
        <f t="shared" si="6"/>
        <v>1.3123360000000002</v>
      </c>
      <c r="K52" s="1">
        <f t="shared" si="7"/>
        <v>0.11574803519999996</v>
      </c>
    </row>
    <row r="53" spans="2:11" x14ac:dyDescent="0.25">
      <c r="B53" s="1">
        <v>7.01</v>
      </c>
      <c r="C53" s="7">
        <v>0.18</v>
      </c>
      <c r="D53" s="7">
        <v>0.5</v>
      </c>
      <c r="G53" s="1" t="s">
        <v>83</v>
      </c>
      <c r="H53" s="10">
        <f t="shared" si="4"/>
        <v>0.48999999999999977</v>
      </c>
      <c r="I53" s="12">
        <f t="shared" si="5"/>
        <v>0.18</v>
      </c>
      <c r="J53" s="10">
        <f t="shared" si="6"/>
        <v>1.64042</v>
      </c>
      <c r="K53" s="1">
        <f t="shared" si="7"/>
        <v>0.14468504399999993</v>
      </c>
    </row>
    <row r="54" spans="2:11" x14ac:dyDescent="0.25">
      <c r="B54" s="1">
        <v>7.06</v>
      </c>
      <c r="C54" s="7">
        <v>7.0000000000000007E-2</v>
      </c>
      <c r="D54" s="7">
        <v>0.5</v>
      </c>
      <c r="H54" s="10">
        <f t="shared" si="4"/>
        <v>5.0000000000000266E-2</v>
      </c>
      <c r="I54" s="12">
        <f t="shared" si="5"/>
        <v>7.0000000000000007E-2</v>
      </c>
      <c r="J54" s="10">
        <f t="shared" si="6"/>
        <v>1.64042</v>
      </c>
      <c r="K54" s="1">
        <f t="shared" si="7"/>
        <v>5.7414700000000315E-3</v>
      </c>
    </row>
    <row r="55" spans="2:11" x14ac:dyDescent="0.25">
      <c r="B55" s="1">
        <v>7.11</v>
      </c>
      <c r="C55" s="7">
        <v>0.16</v>
      </c>
      <c r="D55" s="7">
        <v>0.55000000000000004</v>
      </c>
      <c r="H55" s="10">
        <f t="shared" si="4"/>
        <v>0.48999999999999977</v>
      </c>
      <c r="I55" s="12">
        <f t="shared" si="5"/>
        <v>0.16</v>
      </c>
      <c r="J55" s="10">
        <f t="shared" si="6"/>
        <v>1.8044620000000002</v>
      </c>
      <c r="K55" s="1">
        <f t="shared" si="7"/>
        <v>0.14146982079999995</v>
      </c>
    </row>
    <row r="56" spans="2:11" x14ac:dyDescent="0.25">
      <c r="B56" s="1">
        <v>8.0399999999999991</v>
      </c>
      <c r="C56" s="7">
        <v>0.4</v>
      </c>
      <c r="D56" s="7">
        <v>0.6</v>
      </c>
      <c r="F56" s="1">
        <v>15</v>
      </c>
      <c r="G56" s="1" t="s">
        <v>84</v>
      </c>
      <c r="H56" s="10">
        <f t="shared" si="4"/>
        <v>0.48999999999999977</v>
      </c>
      <c r="I56" s="12">
        <f t="shared" si="5"/>
        <v>0.4</v>
      </c>
      <c r="J56" s="10">
        <f t="shared" si="6"/>
        <v>1.9685039999999998</v>
      </c>
      <c r="K56" s="1">
        <f t="shared" si="7"/>
        <v>0.38582678399999981</v>
      </c>
    </row>
    <row r="57" spans="2:11" x14ac:dyDescent="0.25">
      <c r="B57" s="1">
        <v>8.09</v>
      </c>
      <c r="C57" s="7">
        <v>0.31</v>
      </c>
      <c r="D57" s="7">
        <v>0.6</v>
      </c>
      <c r="H57" s="10">
        <f t="shared" si="4"/>
        <v>0.49000000000000021</v>
      </c>
      <c r="I57" s="12">
        <f t="shared" si="5"/>
        <v>0.31</v>
      </c>
      <c r="J57" s="10">
        <f t="shared" si="6"/>
        <v>1.9685039999999998</v>
      </c>
      <c r="K57" s="1">
        <f t="shared" si="7"/>
        <v>0.2990157576000001</v>
      </c>
    </row>
    <row r="58" spans="2:11" x14ac:dyDescent="0.25">
      <c r="B58" s="1">
        <v>9.02</v>
      </c>
      <c r="C58" s="7">
        <v>0.22</v>
      </c>
      <c r="D58" s="7">
        <v>0.5</v>
      </c>
      <c r="H58" s="10">
        <f t="shared" si="4"/>
        <v>0.49000000000000021</v>
      </c>
      <c r="I58" s="12">
        <f t="shared" si="5"/>
        <v>0.22</v>
      </c>
      <c r="J58" s="10">
        <f t="shared" si="6"/>
        <v>1.64042</v>
      </c>
      <c r="K58" s="1">
        <f t="shared" si="7"/>
        <v>0.17683727600000007</v>
      </c>
    </row>
    <row r="59" spans="2:11" x14ac:dyDescent="0.25">
      <c r="B59" s="1">
        <v>9.07</v>
      </c>
      <c r="C59" s="7">
        <v>7.0000000000000007E-2</v>
      </c>
      <c r="D59" s="7">
        <v>0.5</v>
      </c>
      <c r="H59" s="10">
        <f t="shared" si="4"/>
        <v>0.49000000000000021</v>
      </c>
      <c r="I59" s="12">
        <f t="shared" si="5"/>
        <v>7.0000000000000007E-2</v>
      </c>
      <c r="J59" s="10">
        <f t="shared" si="6"/>
        <v>1.64042</v>
      </c>
      <c r="K59" s="1">
        <f t="shared" si="7"/>
        <v>5.6266406000000026E-2</v>
      </c>
    </row>
    <row r="60" spans="2:11" x14ac:dyDescent="0.25">
      <c r="B60" s="1">
        <v>10</v>
      </c>
      <c r="C60" s="7">
        <v>0.05</v>
      </c>
      <c r="D60" s="7">
        <v>0.6</v>
      </c>
      <c r="H60" s="10">
        <f t="shared" si="4"/>
        <v>0.49000000000000021</v>
      </c>
      <c r="I60" s="12">
        <f t="shared" si="5"/>
        <v>0.05</v>
      </c>
      <c r="J60" s="10">
        <f t="shared" si="6"/>
        <v>1.9685039999999998</v>
      </c>
      <c r="K60" s="1">
        <f t="shared" si="7"/>
        <v>4.8228348000000018E-2</v>
      </c>
    </row>
    <row r="61" spans="2:11" x14ac:dyDescent="0.25">
      <c r="B61" s="1">
        <v>10.050000000000001</v>
      </c>
      <c r="C61" s="7">
        <v>0.05</v>
      </c>
      <c r="D61" s="7">
        <v>0.6</v>
      </c>
      <c r="H61" s="10">
        <f t="shared" si="4"/>
        <v>5.4999999999999716E-2</v>
      </c>
      <c r="I61" s="12">
        <f t="shared" si="5"/>
        <v>0.05</v>
      </c>
      <c r="J61" s="10">
        <f t="shared" si="6"/>
        <v>1.9685039999999998</v>
      </c>
      <c r="K61" s="1">
        <f t="shared" si="7"/>
        <v>5.4133859999999714E-3</v>
      </c>
    </row>
    <row r="62" spans="2:11" x14ac:dyDescent="0.25">
      <c r="B62" s="1">
        <v>10.11</v>
      </c>
      <c r="C62" s="7">
        <v>0.05</v>
      </c>
      <c r="D62" s="7">
        <v>0.5</v>
      </c>
      <c r="H62" s="10">
        <f t="shared" si="4"/>
        <v>0.50499999999999989</v>
      </c>
      <c r="I62" s="12">
        <f t="shared" si="5"/>
        <v>0.05</v>
      </c>
      <c r="J62" s="10">
        <f t="shared" si="6"/>
        <v>1.64042</v>
      </c>
      <c r="K62" s="1">
        <f t="shared" si="7"/>
        <v>4.1420604999999992E-2</v>
      </c>
    </row>
    <row r="63" spans="2:11" x14ac:dyDescent="0.25">
      <c r="B63" s="1">
        <v>11.06</v>
      </c>
      <c r="C63" s="7">
        <v>0</v>
      </c>
      <c r="D63" s="7">
        <v>0.2</v>
      </c>
      <c r="H63" s="10">
        <f t="shared" si="4"/>
        <v>0.95250000000000057</v>
      </c>
      <c r="I63" s="12">
        <f t="shared" si="5"/>
        <v>0</v>
      </c>
      <c r="J63" s="10">
        <f t="shared" si="6"/>
        <v>0.65616800000000008</v>
      </c>
      <c r="K63" s="1">
        <f t="shared" si="7"/>
        <v>0</v>
      </c>
    </row>
    <row r="64" spans="2:11" x14ac:dyDescent="0.25">
      <c r="B64" s="1">
        <v>12.015000000000001</v>
      </c>
      <c r="C64" s="7">
        <v>0</v>
      </c>
      <c r="D64" s="7">
        <v>0</v>
      </c>
      <c r="E64" s="1" t="s">
        <v>38</v>
      </c>
    </row>
    <row r="69" spans="1:12" x14ac:dyDescent="0.25">
      <c r="A69" s="24">
        <v>39346</v>
      </c>
      <c r="B69" s="25">
        <v>0.70833333333333337</v>
      </c>
      <c r="C69" s="2" t="s">
        <v>131</v>
      </c>
    </row>
    <row r="70" spans="1:12" x14ac:dyDescent="0.25">
      <c r="A70" s="1" t="s">
        <v>82</v>
      </c>
    </row>
    <row r="71" spans="1:12" x14ac:dyDescent="0.25">
      <c r="B71" s="1" t="s">
        <v>75</v>
      </c>
      <c r="C71" s="1" t="s">
        <v>15</v>
      </c>
      <c r="D71" s="1" t="s">
        <v>53</v>
      </c>
      <c r="H71" s="8" t="s">
        <v>8</v>
      </c>
      <c r="I71" s="8" t="s">
        <v>9</v>
      </c>
      <c r="J71" s="8" t="s">
        <v>10</v>
      </c>
      <c r="K71" s="8" t="s">
        <v>11</v>
      </c>
      <c r="L71" s="8" t="s">
        <v>12</v>
      </c>
    </row>
    <row r="72" spans="1:12" x14ac:dyDescent="0.25">
      <c r="B72" s="1" t="s">
        <v>29</v>
      </c>
      <c r="C72" s="1" t="s">
        <v>30</v>
      </c>
      <c r="D72" s="1" t="s">
        <v>31</v>
      </c>
      <c r="G72" s="1" t="s">
        <v>4</v>
      </c>
      <c r="H72" s="8" t="s">
        <v>15</v>
      </c>
      <c r="I72" s="8" t="s">
        <v>15</v>
      </c>
      <c r="J72" s="8" t="s">
        <v>16</v>
      </c>
      <c r="K72" s="8" t="s">
        <v>17</v>
      </c>
      <c r="L72" s="8" t="s">
        <v>17</v>
      </c>
    </row>
    <row r="73" spans="1:12" x14ac:dyDescent="0.25">
      <c r="B73" s="1">
        <v>15.4</v>
      </c>
      <c r="C73" s="1">
        <v>0.15</v>
      </c>
      <c r="D73" s="1">
        <v>0</v>
      </c>
      <c r="F73" s="1" t="s">
        <v>39</v>
      </c>
      <c r="G73" s="1">
        <v>15.4</v>
      </c>
      <c r="H73" s="10"/>
      <c r="I73" s="10"/>
      <c r="J73" s="10"/>
    </row>
    <row r="74" spans="1:12" x14ac:dyDescent="0.25">
      <c r="B74" s="1">
        <v>15</v>
      </c>
      <c r="C74" s="1">
        <v>0.15</v>
      </c>
      <c r="D74" s="1">
        <v>0</v>
      </c>
      <c r="F74" s="1" t="s">
        <v>38</v>
      </c>
      <c r="G74" s="1">
        <v>5</v>
      </c>
      <c r="H74" s="10">
        <f>((B75-B73)/2)*-1</f>
        <v>0.29999999999999982</v>
      </c>
      <c r="I74" s="12">
        <f>C74</f>
        <v>0.15</v>
      </c>
      <c r="J74" s="10">
        <f>D74*3.28084</f>
        <v>0</v>
      </c>
      <c r="K74" s="1">
        <f>H74*I74*J74</f>
        <v>0</v>
      </c>
      <c r="L74" s="1">
        <f>SUM(K74:K102)</f>
        <v>3.459350504400001</v>
      </c>
    </row>
    <row r="75" spans="1:12" x14ac:dyDescent="0.25">
      <c r="B75" s="1">
        <v>14.8</v>
      </c>
      <c r="C75" s="1">
        <v>0.15</v>
      </c>
      <c r="D75" s="1">
        <v>0.14000000000000001</v>
      </c>
      <c r="H75" s="10">
        <f t="shared" ref="H75:H99" si="8">((B76-B74)/2)*-1</f>
        <v>0.29999999999999982</v>
      </c>
      <c r="I75" s="12">
        <f t="shared" ref="I75:I99" si="9">C75</f>
        <v>0.15</v>
      </c>
      <c r="J75" s="10">
        <f t="shared" ref="J75:J99" si="10">D75*3.28084</f>
        <v>0.45931760000000005</v>
      </c>
      <c r="K75" s="1">
        <f t="shared" ref="K75:K99" si="11">H75*I75*J75</f>
        <v>2.0669291999999988E-2</v>
      </c>
    </row>
    <row r="76" spans="1:12" x14ac:dyDescent="0.25">
      <c r="B76" s="1">
        <v>14.4</v>
      </c>
      <c r="C76" s="1">
        <v>0.25</v>
      </c>
      <c r="D76" s="1">
        <v>0.15</v>
      </c>
      <c r="H76" s="10">
        <f t="shared" si="8"/>
        <v>0.40000000000000036</v>
      </c>
      <c r="I76" s="12">
        <f t="shared" si="9"/>
        <v>0.25</v>
      </c>
      <c r="J76" s="10">
        <f t="shared" si="10"/>
        <v>0.49212599999999995</v>
      </c>
      <c r="K76" s="1">
        <f t="shared" si="11"/>
        <v>4.9212600000000037E-2</v>
      </c>
    </row>
    <row r="77" spans="1:12" x14ac:dyDescent="0.25">
      <c r="B77" s="1">
        <v>14</v>
      </c>
      <c r="C77" s="1">
        <v>0.3</v>
      </c>
      <c r="D77" s="1">
        <v>0.08</v>
      </c>
      <c r="H77" s="10">
        <f t="shared" si="8"/>
        <v>0.29999999999999982</v>
      </c>
      <c r="I77" s="12">
        <f t="shared" si="9"/>
        <v>0.3</v>
      </c>
      <c r="J77" s="10">
        <f t="shared" si="10"/>
        <v>0.26246720000000001</v>
      </c>
      <c r="K77" s="1">
        <f t="shared" si="11"/>
        <v>2.3622047999999986E-2</v>
      </c>
    </row>
    <row r="78" spans="1:12" x14ac:dyDescent="0.25">
      <c r="B78" s="1">
        <v>13.8</v>
      </c>
      <c r="C78" s="1">
        <v>0.32</v>
      </c>
      <c r="D78" s="1">
        <v>0.2</v>
      </c>
      <c r="H78" s="10">
        <f t="shared" si="8"/>
        <v>0.29999999999999982</v>
      </c>
      <c r="I78" s="12">
        <f t="shared" si="9"/>
        <v>0.32</v>
      </c>
      <c r="J78" s="10">
        <f t="shared" si="10"/>
        <v>0.65616800000000008</v>
      </c>
      <c r="K78" s="1">
        <f t="shared" si="11"/>
        <v>6.2992127999999967E-2</v>
      </c>
    </row>
    <row r="79" spans="1:12" x14ac:dyDescent="0.25">
      <c r="B79" s="1">
        <v>13.4</v>
      </c>
      <c r="C79" s="1">
        <v>0.4</v>
      </c>
      <c r="D79" s="1">
        <v>0.22</v>
      </c>
      <c r="H79" s="10">
        <f t="shared" si="8"/>
        <v>0.40000000000000036</v>
      </c>
      <c r="I79" s="12">
        <f t="shared" si="9"/>
        <v>0.4</v>
      </c>
      <c r="J79" s="10">
        <f t="shared" si="10"/>
        <v>0.7217848</v>
      </c>
      <c r="K79" s="1">
        <f t="shared" si="11"/>
        <v>0.11548556800000011</v>
      </c>
    </row>
    <row r="80" spans="1:12" x14ac:dyDescent="0.25">
      <c r="B80" s="1">
        <v>13</v>
      </c>
      <c r="C80" s="1">
        <v>0.3</v>
      </c>
      <c r="D80" s="1">
        <v>0.31</v>
      </c>
      <c r="H80" s="10">
        <f t="shared" si="8"/>
        <v>0.29999999999999982</v>
      </c>
      <c r="I80" s="12">
        <f t="shared" si="9"/>
        <v>0.3</v>
      </c>
      <c r="J80" s="10">
        <f t="shared" si="10"/>
        <v>1.0170604000000001</v>
      </c>
      <c r="K80" s="1">
        <f t="shared" si="11"/>
        <v>9.1535435999999942E-2</v>
      </c>
    </row>
    <row r="81" spans="2:11" x14ac:dyDescent="0.25">
      <c r="B81" s="1">
        <v>12.8</v>
      </c>
      <c r="C81" s="1">
        <v>0.37</v>
      </c>
      <c r="D81" s="1">
        <v>0.31</v>
      </c>
      <c r="H81" s="10">
        <f t="shared" si="8"/>
        <v>0.29999999999999982</v>
      </c>
      <c r="I81" s="12">
        <f t="shared" si="9"/>
        <v>0.37</v>
      </c>
      <c r="J81" s="10">
        <f t="shared" si="10"/>
        <v>1.0170604000000001</v>
      </c>
      <c r="K81" s="1">
        <f t="shared" si="11"/>
        <v>0.11289370439999995</v>
      </c>
    </row>
    <row r="82" spans="2:11" x14ac:dyDescent="0.25">
      <c r="B82" s="1">
        <v>12.4</v>
      </c>
      <c r="C82" s="1">
        <v>0.5</v>
      </c>
      <c r="D82" s="1">
        <v>0.32</v>
      </c>
      <c r="H82" s="10">
        <f t="shared" si="8"/>
        <v>0.40000000000000036</v>
      </c>
      <c r="I82" s="12">
        <f t="shared" si="9"/>
        <v>0.5</v>
      </c>
      <c r="J82" s="10">
        <f t="shared" si="10"/>
        <v>1.0498688</v>
      </c>
      <c r="K82" s="1">
        <f t="shared" si="11"/>
        <v>0.2099737600000002</v>
      </c>
    </row>
    <row r="83" spans="2:11" x14ac:dyDescent="0.25">
      <c r="B83" s="1">
        <v>12</v>
      </c>
      <c r="C83" s="1">
        <v>0.55000000000000004</v>
      </c>
      <c r="D83" s="1">
        <v>0.34</v>
      </c>
      <c r="H83" s="10">
        <f t="shared" si="8"/>
        <v>0.29999999999999982</v>
      </c>
      <c r="I83" s="12">
        <f t="shared" si="9"/>
        <v>0.55000000000000004</v>
      </c>
      <c r="J83" s="10">
        <f t="shared" si="10"/>
        <v>1.1154856</v>
      </c>
      <c r="K83" s="1">
        <f t="shared" si="11"/>
        <v>0.1840551239999999</v>
      </c>
    </row>
    <row r="84" spans="2:11" x14ac:dyDescent="0.25">
      <c r="B84" s="1">
        <v>11.8</v>
      </c>
      <c r="C84" s="1">
        <v>0.6</v>
      </c>
      <c r="D84" s="1">
        <v>0.38</v>
      </c>
      <c r="H84" s="10">
        <f t="shared" si="8"/>
        <v>0.29999999999999982</v>
      </c>
      <c r="I84" s="12">
        <f t="shared" si="9"/>
        <v>0.6</v>
      </c>
      <c r="J84" s="10">
        <f t="shared" si="10"/>
        <v>1.2467192</v>
      </c>
      <c r="K84" s="1">
        <f t="shared" si="11"/>
        <v>0.22440945599999987</v>
      </c>
    </row>
    <row r="85" spans="2:11" x14ac:dyDescent="0.25">
      <c r="B85" s="1">
        <v>11.4</v>
      </c>
      <c r="C85" s="1">
        <v>0.45</v>
      </c>
      <c r="D85" s="1">
        <v>0.41</v>
      </c>
      <c r="H85" s="10">
        <f t="shared" si="8"/>
        <v>0.40000000000000036</v>
      </c>
      <c r="I85" s="12">
        <f t="shared" si="9"/>
        <v>0.45</v>
      </c>
      <c r="J85" s="10">
        <f t="shared" si="10"/>
        <v>1.3451443999999999</v>
      </c>
      <c r="K85" s="1">
        <f t="shared" si="11"/>
        <v>0.24212599200000021</v>
      </c>
    </row>
    <row r="86" spans="2:11" x14ac:dyDescent="0.25">
      <c r="B86" s="1">
        <v>11</v>
      </c>
      <c r="C86" s="1">
        <v>0.4</v>
      </c>
      <c r="D86" s="1">
        <v>0.45</v>
      </c>
      <c r="H86" s="10">
        <f t="shared" si="8"/>
        <v>0.29999999999999982</v>
      </c>
      <c r="I86" s="12">
        <f t="shared" si="9"/>
        <v>0.4</v>
      </c>
      <c r="J86" s="10">
        <f t="shared" si="10"/>
        <v>1.476378</v>
      </c>
      <c r="K86" s="1">
        <f t="shared" si="11"/>
        <v>0.17716535999999991</v>
      </c>
    </row>
    <row r="87" spans="2:11" x14ac:dyDescent="0.25">
      <c r="B87" s="1">
        <v>10.8</v>
      </c>
      <c r="C87" s="1">
        <v>0.4</v>
      </c>
      <c r="D87" s="1">
        <v>0.24</v>
      </c>
      <c r="H87" s="10">
        <f t="shared" si="8"/>
        <v>0.29999999999999982</v>
      </c>
      <c r="I87" s="12">
        <f t="shared" si="9"/>
        <v>0.4</v>
      </c>
      <c r="J87" s="10">
        <f t="shared" si="10"/>
        <v>0.78740159999999992</v>
      </c>
      <c r="K87" s="1">
        <f t="shared" si="11"/>
        <v>9.4488191999999943E-2</v>
      </c>
    </row>
    <row r="88" spans="2:11" x14ac:dyDescent="0.25">
      <c r="B88" s="1">
        <v>10.4</v>
      </c>
      <c r="C88" s="1">
        <v>0.6</v>
      </c>
      <c r="D88" s="1">
        <v>0.57999999999999996</v>
      </c>
      <c r="H88" s="10">
        <f t="shared" si="8"/>
        <v>0.40000000000000036</v>
      </c>
      <c r="I88" s="12">
        <f t="shared" si="9"/>
        <v>0.6</v>
      </c>
      <c r="J88" s="10">
        <f t="shared" si="10"/>
        <v>1.9028871999999999</v>
      </c>
      <c r="K88" s="1">
        <f t="shared" si="11"/>
        <v>0.45669292800000039</v>
      </c>
    </row>
    <row r="89" spans="2:11" x14ac:dyDescent="0.25">
      <c r="B89" s="1">
        <v>10</v>
      </c>
      <c r="C89" s="1">
        <v>0.65</v>
      </c>
      <c r="D89" s="1">
        <v>0.56000000000000005</v>
      </c>
      <c r="H89" s="10">
        <f t="shared" si="8"/>
        <v>0.29999999999999982</v>
      </c>
      <c r="I89" s="12">
        <f t="shared" si="9"/>
        <v>0.65</v>
      </c>
      <c r="J89" s="10">
        <f t="shared" si="10"/>
        <v>1.8372704000000002</v>
      </c>
      <c r="K89" s="1">
        <f t="shared" si="11"/>
        <v>0.35826772799999984</v>
      </c>
    </row>
    <row r="90" spans="2:11" x14ac:dyDescent="0.25">
      <c r="B90" s="1">
        <v>9.8000000000000007</v>
      </c>
      <c r="C90" s="1">
        <v>0.7</v>
      </c>
      <c r="D90" s="1">
        <v>0.37</v>
      </c>
      <c r="H90" s="10">
        <f t="shared" si="8"/>
        <v>0.29999999999999982</v>
      </c>
      <c r="I90" s="12">
        <f t="shared" si="9"/>
        <v>0.7</v>
      </c>
      <c r="J90" s="10">
        <f t="shared" si="10"/>
        <v>1.2139108000000001</v>
      </c>
      <c r="K90" s="1">
        <f t="shared" si="11"/>
        <v>0.25492126799999981</v>
      </c>
    </row>
    <row r="91" spans="2:11" x14ac:dyDescent="0.25">
      <c r="B91" s="1">
        <v>9.4</v>
      </c>
      <c r="C91" s="1">
        <v>0.7</v>
      </c>
      <c r="D91" s="1">
        <v>0.34</v>
      </c>
      <c r="H91" s="10">
        <f t="shared" si="8"/>
        <v>0.40000000000000036</v>
      </c>
      <c r="I91" s="12">
        <f t="shared" si="9"/>
        <v>0.7</v>
      </c>
      <c r="J91" s="10">
        <f t="shared" si="10"/>
        <v>1.1154856</v>
      </c>
      <c r="K91" s="1">
        <f t="shared" si="11"/>
        <v>0.31233596800000024</v>
      </c>
    </row>
    <row r="92" spans="2:11" x14ac:dyDescent="0.25">
      <c r="B92" s="1">
        <v>9</v>
      </c>
      <c r="C92" s="1">
        <v>0.6</v>
      </c>
      <c r="D92" s="1">
        <v>0.38</v>
      </c>
      <c r="H92" s="10">
        <f t="shared" si="8"/>
        <v>0.29999999999999982</v>
      </c>
      <c r="I92" s="12">
        <f t="shared" si="9"/>
        <v>0.6</v>
      </c>
      <c r="J92" s="10">
        <f t="shared" si="10"/>
        <v>1.2467192</v>
      </c>
      <c r="K92" s="1">
        <f t="shared" si="11"/>
        <v>0.22440945599999987</v>
      </c>
    </row>
    <row r="93" spans="2:11" x14ac:dyDescent="0.25">
      <c r="B93" s="1">
        <v>8.8000000000000007</v>
      </c>
      <c r="C93" s="1">
        <v>0.6</v>
      </c>
      <c r="D93" s="1">
        <v>0.19</v>
      </c>
      <c r="H93" s="10">
        <f t="shared" si="8"/>
        <v>0.29999999999999982</v>
      </c>
      <c r="I93" s="12">
        <f t="shared" si="9"/>
        <v>0.6</v>
      </c>
      <c r="J93" s="10">
        <f t="shared" si="10"/>
        <v>0.62335960000000001</v>
      </c>
      <c r="K93" s="1">
        <f t="shared" si="11"/>
        <v>0.11220472799999993</v>
      </c>
    </row>
    <row r="94" spans="2:11" x14ac:dyDescent="0.25">
      <c r="B94" s="1">
        <v>8.4</v>
      </c>
      <c r="C94" s="1">
        <v>0.6</v>
      </c>
      <c r="D94" s="1">
        <v>0.13</v>
      </c>
      <c r="H94" s="10">
        <f t="shared" si="8"/>
        <v>0.40000000000000036</v>
      </c>
      <c r="I94" s="12">
        <f t="shared" si="9"/>
        <v>0.6</v>
      </c>
      <c r="J94" s="10">
        <f t="shared" si="10"/>
        <v>0.42650920000000003</v>
      </c>
      <c r="K94" s="1">
        <f t="shared" si="11"/>
        <v>0.10236220800000009</v>
      </c>
    </row>
    <row r="95" spans="2:11" x14ac:dyDescent="0.25">
      <c r="B95" s="1">
        <v>8</v>
      </c>
      <c r="C95" s="1">
        <v>0.5</v>
      </c>
      <c r="D95" s="1">
        <v>0.02</v>
      </c>
      <c r="H95" s="10">
        <f t="shared" si="8"/>
        <v>0.30000000000000027</v>
      </c>
      <c r="I95" s="12">
        <f t="shared" si="9"/>
        <v>0.5</v>
      </c>
      <c r="J95" s="10">
        <f t="shared" si="10"/>
        <v>6.5616800000000003E-2</v>
      </c>
      <c r="K95" s="1">
        <f t="shared" si="11"/>
        <v>9.8425200000000091E-3</v>
      </c>
    </row>
    <row r="96" spans="2:11" x14ac:dyDescent="0.25">
      <c r="B96" s="1">
        <v>7.8</v>
      </c>
      <c r="C96" s="1">
        <v>0.5</v>
      </c>
      <c r="D96" s="1">
        <v>0.01</v>
      </c>
      <c r="H96" s="10">
        <f t="shared" si="8"/>
        <v>0.29999999999999982</v>
      </c>
      <c r="I96" s="12">
        <f t="shared" si="9"/>
        <v>0.5</v>
      </c>
      <c r="J96" s="10">
        <f t="shared" si="10"/>
        <v>3.2808400000000001E-2</v>
      </c>
      <c r="K96" s="1">
        <f t="shared" si="11"/>
        <v>4.9212599999999976E-3</v>
      </c>
    </row>
    <row r="97" spans="1:12" x14ac:dyDescent="0.25">
      <c r="B97" s="1">
        <v>7.4</v>
      </c>
      <c r="C97" s="1">
        <v>0.5</v>
      </c>
      <c r="D97" s="1">
        <v>0</v>
      </c>
      <c r="H97" s="10">
        <f t="shared" si="8"/>
        <v>0.39999999999999991</v>
      </c>
      <c r="I97" s="12">
        <f t="shared" si="9"/>
        <v>0.5</v>
      </c>
      <c r="J97" s="10">
        <f t="shared" si="10"/>
        <v>0</v>
      </c>
      <c r="K97" s="1">
        <f t="shared" si="11"/>
        <v>0</v>
      </c>
    </row>
    <row r="98" spans="1:12" x14ac:dyDescent="0.25">
      <c r="B98" s="1">
        <v>7</v>
      </c>
      <c r="C98" s="1">
        <v>0.15</v>
      </c>
      <c r="D98" s="1">
        <v>0</v>
      </c>
      <c r="H98" s="10">
        <f t="shared" si="8"/>
        <v>0.70000000000000018</v>
      </c>
      <c r="I98" s="12">
        <f t="shared" si="9"/>
        <v>0.15</v>
      </c>
      <c r="J98" s="10">
        <f t="shared" si="10"/>
        <v>0</v>
      </c>
      <c r="K98" s="1">
        <f t="shared" si="11"/>
        <v>0</v>
      </c>
    </row>
    <row r="99" spans="1:12" x14ac:dyDescent="0.25">
      <c r="B99" s="1">
        <v>6</v>
      </c>
      <c r="C99" s="1">
        <v>0.15</v>
      </c>
      <c r="D99" s="1">
        <v>0.03</v>
      </c>
      <c r="H99" s="10">
        <f t="shared" si="8"/>
        <v>1</v>
      </c>
      <c r="I99" s="12">
        <f t="shared" si="9"/>
        <v>0.15</v>
      </c>
      <c r="J99" s="10">
        <f t="shared" si="10"/>
        <v>9.842519999999999E-2</v>
      </c>
      <c r="K99" s="1">
        <f t="shared" si="11"/>
        <v>1.4763779999999997E-2</v>
      </c>
    </row>
    <row r="100" spans="1:12" x14ac:dyDescent="0.25">
      <c r="B100" s="1">
        <v>5</v>
      </c>
      <c r="C100" s="1">
        <v>0</v>
      </c>
      <c r="D100" s="1">
        <v>0</v>
      </c>
    </row>
    <row r="103" spans="1:12" x14ac:dyDescent="0.25">
      <c r="A103" s="24">
        <v>39365</v>
      </c>
      <c r="B103" s="25">
        <v>0.25</v>
      </c>
      <c r="C103" s="2" t="s">
        <v>131</v>
      </c>
    </row>
    <row r="104" spans="1:12" x14ac:dyDescent="0.25">
      <c r="A104" s="1" t="s">
        <v>82</v>
      </c>
    </row>
    <row r="105" spans="1:12" x14ac:dyDescent="0.25">
      <c r="B105" s="1" t="s">
        <v>75</v>
      </c>
      <c r="C105" s="1" t="s">
        <v>15</v>
      </c>
      <c r="D105" s="1" t="s">
        <v>53</v>
      </c>
      <c r="H105" s="8" t="s">
        <v>8</v>
      </c>
      <c r="I105" s="8" t="s">
        <v>9</v>
      </c>
      <c r="J105" s="8" t="s">
        <v>10</v>
      </c>
      <c r="K105" s="8" t="s">
        <v>11</v>
      </c>
      <c r="L105" s="8" t="s">
        <v>12</v>
      </c>
    </row>
    <row r="106" spans="1:12" x14ac:dyDescent="0.25">
      <c r="B106" s="1" t="s">
        <v>29</v>
      </c>
      <c r="C106" s="1" t="s">
        <v>30</v>
      </c>
      <c r="D106" s="1" t="s">
        <v>31</v>
      </c>
      <c r="H106" s="8" t="s">
        <v>15</v>
      </c>
      <c r="I106" s="8" t="s">
        <v>15</v>
      </c>
      <c r="J106" s="8" t="s">
        <v>16</v>
      </c>
      <c r="K106" s="8" t="s">
        <v>17</v>
      </c>
      <c r="L106" s="8" t="s">
        <v>17</v>
      </c>
    </row>
    <row r="107" spans="1:12" x14ac:dyDescent="0.25">
      <c r="B107" s="1">
        <v>7</v>
      </c>
      <c r="C107" s="7">
        <v>0.05</v>
      </c>
      <c r="D107" s="7">
        <v>0</v>
      </c>
      <c r="H107" s="10"/>
      <c r="I107" s="10"/>
      <c r="J107" s="10"/>
    </row>
    <row r="108" spans="1:12" x14ac:dyDescent="0.25">
      <c r="B108" s="1">
        <v>7.6</v>
      </c>
      <c r="C108" s="7">
        <v>0.1</v>
      </c>
      <c r="D108" s="7">
        <v>0</v>
      </c>
      <c r="F108" s="1" t="s">
        <v>85</v>
      </c>
      <c r="H108" s="10">
        <f>(B109-B107)/2</f>
        <v>0.5</v>
      </c>
      <c r="I108" s="12">
        <f>C108</f>
        <v>0.1</v>
      </c>
      <c r="J108" s="10">
        <f>D108*3.28084</f>
        <v>0</v>
      </c>
      <c r="K108" s="1">
        <f>H108*I108*J108</f>
        <v>0</v>
      </c>
      <c r="L108" s="1">
        <f>SUM(K108:K138)</f>
        <v>2.9165027179999998</v>
      </c>
    </row>
    <row r="109" spans="1:12" x14ac:dyDescent="0.25">
      <c r="B109" s="1">
        <v>8</v>
      </c>
      <c r="C109" s="7">
        <v>0.25</v>
      </c>
      <c r="D109" s="7">
        <v>0</v>
      </c>
      <c r="F109" s="19" t="s">
        <v>86</v>
      </c>
      <c r="H109" s="10">
        <f t="shared" ref="H109:H126" si="12">(B110-B108)/2</f>
        <v>0.5</v>
      </c>
      <c r="I109" s="12">
        <f t="shared" ref="I109:I126" si="13">C109</f>
        <v>0.25</v>
      </c>
      <c r="J109" s="10">
        <f t="shared" ref="J109:J126" si="14">D109*3.28084</f>
        <v>0</v>
      </c>
      <c r="K109" s="1">
        <f t="shared" ref="K109:K126" si="15">H109*I109*J109</f>
        <v>0</v>
      </c>
    </row>
    <row r="110" spans="1:12" x14ac:dyDescent="0.25">
      <c r="B110" s="1">
        <v>8.6</v>
      </c>
      <c r="C110" s="7">
        <v>0.32</v>
      </c>
      <c r="D110" s="7">
        <v>0.05</v>
      </c>
      <c r="F110" s="1" t="s">
        <v>87</v>
      </c>
      <c r="H110" s="10">
        <f t="shared" si="12"/>
        <v>0.5</v>
      </c>
      <c r="I110" s="12">
        <f t="shared" si="13"/>
        <v>0.32</v>
      </c>
      <c r="J110" s="10">
        <f t="shared" si="14"/>
        <v>0.16404200000000002</v>
      </c>
      <c r="K110" s="1">
        <f t="shared" si="15"/>
        <v>2.6246720000000005E-2</v>
      </c>
    </row>
    <row r="111" spans="1:12" x14ac:dyDescent="0.25">
      <c r="B111" s="1">
        <v>9</v>
      </c>
      <c r="C111" s="7">
        <v>0.31</v>
      </c>
      <c r="D111" s="7">
        <v>0.2</v>
      </c>
      <c r="H111" s="10">
        <f t="shared" si="12"/>
        <v>0.5</v>
      </c>
      <c r="I111" s="12">
        <f t="shared" si="13"/>
        <v>0.31</v>
      </c>
      <c r="J111" s="10">
        <f t="shared" si="14"/>
        <v>0.65616800000000008</v>
      </c>
      <c r="K111" s="1">
        <f t="shared" si="15"/>
        <v>0.10170604000000001</v>
      </c>
    </row>
    <row r="112" spans="1:12" x14ac:dyDescent="0.25">
      <c r="B112" s="1">
        <v>9.6</v>
      </c>
      <c r="C112" s="7">
        <v>0.31</v>
      </c>
      <c r="D112" s="7">
        <v>0.22</v>
      </c>
      <c r="H112" s="10">
        <f t="shared" si="12"/>
        <v>0.5</v>
      </c>
      <c r="I112" s="12">
        <f t="shared" si="13"/>
        <v>0.31</v>
      </c>
      <c r="J112" s="10">
        <f t="shared" si="14"/>
        <v>0.7217848</v>
      </c>
      <c r="K112" s="1">
        <f t="shared" si="15"/>
        <v>0.111876644</v>
      </c>
    </row>
    <row r="113" spans="2:11" x14ac:dyDescent="0.25">
      <c r="B113" s="1">
        <v>10</v>
      </c>
      <c r="C113" s="7">
        <v>0.55000000000000004</v>
      </c>
      <c r="D113" s="7">
        <v>0.31</v>
      </c>
      <c r="H113" s="10">
        <f t="shared" si="12"/>
        <v>0.5</v>
      </c>
      <c r="I113" s="12">
        <f t="shared" si="13"/>
        <v>0.55000000000000004</v>
      </c>
      <c r="J113" s="10">
        <f t="shared" si="14"/>
        <v>1.0170604000000001</v>
      </c>
      <c r="K113" s="1">
        <f t="shared" si="15"/>
        <v>0.27969161000000003</v>
      </c>
    </row>
    <row r="114" spans="2:11" x14ac:dyDescent="0.25">
      <c r="B114" s="1">
        <v>10.6</v>
      </c>
      <c r="C114" s="7">
        <v>0.6</v>
      </c>
      <c r="D114" s="7">
        <v>0.31</v>
      </c>
      <c r="H114" s="10">
        <f t="shared" si="12"/>
        <v>0.5</v>
      </c>
      <c r="I114" s="12">
        <f t="shared" si="13"/>
        <v>0.6</v>
      </c>
      <c r="J114" s="10">
        <f t="shared" si="14"/>
        <v>1.0170604000000001</v>
      </c>
      <c r="K114" s="1">
        <f t="shared" si="15"/>
        <v>0.30511811999999999</v>
      </c>
    </row>
    <row r="115" spans="2:11" x14ac:dyDescent="0.25">
      <c r="B115" s="1">
        <v>11</v>
      </c>
      <c r="C115" s="7">
        <v>0.5</v>
      </c>
      <c r="D115" s="7">
        <v>0.31</v>
      </c>
      <c r="H115" s="10">
        <f t="shared" si="12"/>
        <v>0.5</v>
      </c>
      <c r="I115" s="12">
        <f t="shared" si="13"/>
        <v>0.5</v>
      </c>
      <c r="J115" s="10">
        <f t="shared" si="14"/>
        <v>1.0170604000000001</v>
      </c>
      <c r="K115" s="1">
        <f t="shared" si="15"/>
        <v>0.25426510000000002</v>
      </c>
    </row>
    <row r="116" spans="2:11" x14ac:dyDescent="0.25">
      <c r="B116" s="1">
        <v>11.6</v>
      </c>
      <c r="C116" s="7">
        <v>0.51</v>
      </c>
      <c r="D116" s="7">
        <v>0.12</v>
      </c>
      <c r="H116" s="10">
        <f t="shared" si="12"/>
        <v>0.5</v>
      </c>
      <c r="I116" s="12">
        <f t="shared" si="13"/>
        <v>0.51</v>
      </c>
      <c r="J116" s="10">
        <f t="shared" si="14"/>
        <v>0.39370079999999996</v>
      </c>
      <c r="K116" s="1">
        <f t="shared" si="15"/>
        <v>0.10039370399999999</v>
      </c>
    </row>
    <row r="117" spans="2:11" x14ac:dyDescent="0.25">
      <c r="B117" s="1">
        <v>12</v>
      </c>
      <c r="C117" s="7">
        <v>0.65</v>
      </c>
      <c r="D117" s="7">
        <v>0.24</v>
      </c>
      <c r="H117" s="10">
        <f t="shared" si="12"/>
        <v>0.5</v>
      </c>
      <c r="I117" s="12">
        <f t="shared" si="13"/>
        <v>0.65</v>
      </c>
      <c r="J117" s="10">
        <f t="shared" si="14"/>
        <v>0.78740159999999992</v>
      </c>
      <c r="K117" s="1">
        <f t="shared" si="15"/>
        <v>0.25590552</v>
      </c>
    </row>
    <row r="118" spans="2:11" x14ac:dyDescent="0.25">
      <c r="B118" s="1">
        <v>12.6</v>
      </c>
      <c r="C118" s="7">
        <v>0.65</v>
      </c>
      <c r="D118" s="7">
        <v>0.5</v>
      </c>
      <c r="H118" s="10">
        <f t="shared" si="12"/>
        <v>0.5</v>
      </c>
      <c r="I118" s="12">
        <f t="shared" si="13"/>
        <v>0.65</v>
      </c>
      <c r="J118" s="10">
        <f t="shared" si="14"/>
        <v>1.64042</v>
      </c>
      <c r="K118" s="1">
        <f t="shared" si="15"/>
        <v>0.53313650000000001</v>
      </c>
    </row>
    <row r="119" spans="2:11" x14ac:dyDescent="0.25">
      <c r="B119" s="1">
        <v>13</v>
      </c>
      <c r="C119" s="7">
        <v>0.7</v>
      </c>
      <c r="D119" s="7">
        <v>0.37</v>
      </c>
      <c r="H119" s="10">
        <f t="shared" si="12"/>
        <v>0.5</v>
      </c>
      <c r="I119" s="12">
        <f t="shared" si="13"/>
        <v>0.7</v>
      </c>
      <c r="J119" s="10">
        <f t="shared" si="14"/>
        <v>1.2139108000000001</v>
      </c>
      <c r="K119" s="1">
        <f t="shared" si="15"/>
        <v>0.42486878</v>
      </c>
    </row>
    <row r="120" spans="2:11" x14ac:dyDescent="0.25">
      <c r="B120" s="1">
        <v>13.6</v>
      </c>
      <c r="C120" s="7">
        <v>0.6</v>
      </c>
      <c r="D120" s="7">
        <v>0.31</v>
      </c>
      <c r="H120" s="10">
        <f t="shared" si="12"/>
        <v>0.5</v>
      </c>
      <c r="I120" s="12">
        <f t="shared" si="13"/>
        <v>0.6</v>
      </c>
      <c r="J120" s="10">
        <f t="shared" si="14"/>
        <v>1.0170604000000001</v>
      </c>
      <c r="K120" s="1">
        <f t="shared" si="15"/>
        <v>0.30511811999999999</v>
      </c>
    </row>
    <row r="121" spans="2:11" x14ac:dyDescent="0.25">
      <c r="B121" s="1">
        <v>14</v>
      </c>
      <c r="C121" s="7">
        <v>0.6</v>
      </c>
      <c r="D121" s="7">
        <v>0.1</v>
      </c>
      <c r="H121" s="10">
        <f t="shared" si="12"/>
        <v>0.5</v>
      </c>
      <c r="I121" s="12">
        <f t="shared" si="13"/>
        <v>0.6</v>
      </c>
      <c r="J121" s="10">
        <f t="shared" si="14"/>
        <v>0.32808400000000004</v>
      </c>
      <c r="K121" s="1">
        <f t="shared" si="15"/>
        <v>9.8425200000000004E-2</v>
      </c>
    </row>
    <row r="122" spans="2:11" x14ac:dyDescent="0.25">
      <c r="B122" s="1">
        <v>14.6</v>
      </c>
      <c r="C122" s="7">
        <v>0.5</v>
      </c>
      <c r="D122" s="7">
        <v>0.03</v>
      </c>
      <c r="H122" s="10">
        <f t="shared" si="12"/>
        <v>0.5</v>
      </c>
      <c r="I122" s="12">
        <f t="shared" si="13"/>
        <v>0.5</v>
      </c>
      <c r="J122" s="10">
        <f t="shared" si="14"/>
        <v>9.842519999999999E-2</v>
      </c>
      <c r="K122" s="1">
        <f t="shared" si="15"/>
        <v>2.4606299999999998E-2</v>
      </c>
    </row>
    <row r="123" spans="2:11" x14ac:dyDescent="0.25">
      <c r="B123" s="1">
        <v>15</v>
      </c>
      <c r="C123" s="7">
        <v>0.4</v>
      </c>
      <c r="D123" s="7">
        <v>0.03</v>
      </c>
      <c r="H123" s="10">
        <f t="shared" si="12"/>
        <v>0.5</v>
      </c>
      <c r="I123" s="12">
        <f t="shared" si="13"/>
        <v>0.4</v>
      </c>
      <c r="J123" s="10">
        <f t="shared" si="14"/>
        <v>9.842519999999999E-2</v>
      </c>
      <c r="K123" s="1">
        <f t="shared" si="15"/>
        <v>1.9685040000000001E-2</v>
      </c>
    </row>
    <row r="124" spans="2:11" x14ac:dyDescent="0.25">
      <c r="B124" s="1">
        <v>15.6</v>
      </c>
      <c r="C124" s="7">
        <v>0.2</v>
      </c>
      <c r="D124" s="7">
        <v>0.03</v>
      </c>
      <c r="H124" s="10">
        <f t="shared" si="12"/>
        <v>0.5</v>
      </c>
      <c r="I124" s="12">
        <f t="shared" si="13"/>
        <v>0.2</v>
      </c>
      <c r="J124" s="10">
        <f t="shared" si="14"/>
        <v>9.842519999999999E-2</v>
      </c>
      <c r="K124" s="1">
        <f t="shared" si="15"/>
        <v>9.8425200000000004E-3</v>
      </c>
    </row>
    <row r="125" spans="2:11" x14ac:dyDescent="0.25">
      <c r="B125" s="1">
        <v>16</v>
      </c>
      <c r="C125" s="7">
        <v>0.1</v>
      </c>
      <c r="D125" s="7">
        <v>0.4</v>
      </c>
      <c r="H125" s="10">
        <f t="shared" si="12"/>
        <v>0.50000000000000089</v>
      </c>
      <c r="I125" s="12">
        <f t="shared" si="13"/>
        <v>0.1</v>
      </c>
      <c r="J125" s="10">
        <f t="shared" si="14"/>
        <v>1.3123360000000002</v>
      </c>
      <c r="K125" s="1">
        <f t="shared" si="15"/>
        <v>6.5616800000000128E-2</v>
      </c>
    </row>
    <row r="126" spans="2:11" x14ac:dyDescent="0.25">
      <c r="B126" s="13">
        <v>16.600000000000001</v>
      </c>
      <c r="C126" s="7">
        <v>0.05</v>
      </c>
      <c r="D126" s="7">
        <v>0</v>
      </c>
      <c r="H126" s="10">
        <f t="shared" si="12"/>
        <v>0.5</v>
      </c>
      <c r="I126" s="12">
        <f t="shared" si="13"/>
        <v>0.05</v>
      </c>
      <c r="J126" s="10">
        <f t="shared" si="14"/>
        <v>0</v>
      </c>
      <c r="K126" s="1">
        <f t="shared" si="15"/>
        <v>0</v>
      </c>
    </row>
    <row r="127" spans="2:11" x14ac:dyDescent="0.25">
      <c r="B127" s="1">
        <v>17</v>
      </c>
      <c r="C127" s="7">
        <v>0</v>
      </c>
      <c r="D127" s="7">
        <v>0</v>
      </c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6DB5B-44FC-476D-8B09-BDBB70D887D4}">
  <dimension ref="A1:G168"/>
  <sheetViews>
    <sheetView workbookViewId="0">
      <selection activeCell="H11" sqref="H11"/>
    </sheetView>
  </sheetViews>
  <sheetFormatPr defaultRowHeight="13.2" x14ac:dyDescent="0.25"/>
  <cols>
    <col min="1" max="1" width="12.6640625" style="1" customWidth="1"/>
    <col min="2" max="2" width="13.33203125" style="1" customWidth="1"/>
    <col min="3" max="3" width="13.44140625" style="1" customWidth="1"/>
    <col min="4" max="4" width="11.44140625" style="1" customWidth="1"/>
    <col min="5" max="256" width="8.88671875" style="1"/>
    <col min="257" max="257" width="12.6640625" style="1" customWidth="1"/>
    <col min="258" max="258" width="13.33203125" style="1" customWidth="1"/>
    <col min="259" max="259" width="13.44140625" style="1" customWidth="1"/>
    <col min="260" max="260" width="11.44140625" style="1" customWidth="1"/>
    <col min="261" max="512" width="8.88671875" style="1"/>
    <col min="513" max="513" width="12.6640625" style="1" customWidth="1"/>
    <col min="514" max="514" width="13.33203125" style="1" customWidth="1"/>
    <col min="515" max="515" width="13.44140625" style="1" customWidth="1"/>
    <col min="516" max="516" width="11.44140625" style="1" customWidth="1"/>
    <col min="517" max="768" width="8.88671875" style="1"/>
    <col min="769" max="769" width="12.6640625" style="1" customWidth="1"/>
    <col min="770" max="770" width="13.33203125" style="1" customWidth="1"/>
    <col min="771" max="771" width="13.44140625" style="1" customWidth="1"/>
    <col min="772" max="772" width="11.44140625" style="1" customWidth="1"/>
    <col min="773" max="1024" width="8.88671875" style="1"/>
    <col min="1025" max="1025" width="12.6640625" style="1" customWidth="1"/>
    <col min="1026" max="1026" width="13.33203125" style="1" customWidth="1"/>
    <col min="1027" max="1027" width="13.44140625" style="1" customWidth="1"/>
    <col min="1028" max="1028" width="11.44140625" style="1" customWidth="1"/>
    <col min="1029" max="1280" width="8.88671875" style="1"/>
    <col min="1281" max="1281" width="12.6640625" style="1" customWidth="1"/>
    <col min="1282" max="1282" width="13.33203125" style="1" customWidth="1"/>
    <col min="1283" max="1283" width="13.44140625" style="1" customWidth="1"/>
    <col min="1284" max="1284" width="11.44140625" style="1" customWidth="1"/>
    <col min="1285" max="1536" width="8.88671875" style="1"/>
    <col min="1537" max="1537" width="12.6640625" style="1" customWidth="1"/>
    <col min="1538" max="1538" width="13.33203125" style="1" customWidth="1"/>
    <col min="1539" max="1539" width="13.44140625" style="1" customWidth="1"/>
    <col min="1540" max="1540" width="11.44140625" style="1" customWidth="1"/>
    <col min="1541" max="1792" width="8.88671875" style="1"/>
    <col min="1793" max="1793" width="12.6640625" style="1" customWidth="1"/>
    <col min="1794" max="1794" width="13.33203125" style="1" customWidth="1"/>
    <col min="1795" max="1795" width="13.44140625" style="1" customWidth="1"/>
    <col min="1796" max="1796" width="11.44140625" style="1" customWidth="1"/>
    <col min="1797" max="2048" width="8.88671875" style="1"/>
    <col min="2049" max="2049" width="12.6640625" style="1" customWidth="1"/>
    <col min="2050" max="2050" width="13.33203125" style="1" customWidth="1"/>
    <col min="2051" max="2051" width="13.44140625" style="1" customWidth="1"/>
    <col min="2052" max="2052" width="11.44140625" style="1" customWidth="1"/>
    <col min="2053" max="2304" width="8.88671875" style="1"/>
    <col min="2305" max="2305" width="12.6640625" style="1" customWidth="1"/>
    <col min="2306" max="2306" width="13.33203125" style="1" customWidth="1"/>
    <col min="2307" max="2307" width="13.44140625" style="1" customWidth="1"/>
    <col min="2308" max="2308" width="11.44140625" style="1" customWidth="1"/>
    <col min="2309" max="2560" width="8.88671875" style="1"/>
    <col min="2561" max="2561" width="12.6640625" style="1" customWidth="1"/>
    <col min="2562" max="2562" width="13.33203125" style="1" customWidth="1"/>
    <col min="2563" max="2563" width="13.44140625" style="1" customWidth="1"/>
    <col min="2564" max="2564" width="11.44140625" style="1" customWidth="1"/>
    <col min="2565" max="2816" width="8.88671875" style="1"/>
    <col min="2817" max="2817" width="12.6640625" style="1" customWidth="1"/>
    <col min="2818" max="2818" width="13.33203125" style="1" customWidth="1"/>
    <col min="2819" max="2819" width="13.44140625" style="1" customWidth="1"/>
    <col min="2820" max="2820" width="11.44140625" style="1" customWidth="1"/>
    <col min="2821" max="3072" width="8.88671875" style="1"/>
    <col min="3073" max="3073" width="12.6640625" style="1" customWidth="1"/>
    <col min="3074" max="3074" width="13.33203125" style="1" customWidth="1"/>
    <col min="3075" max="3075" width="13.44140625" style="1" customWidth="1"/>
    <col min="3076" max="3076" width="11.44140625" style="1" customWidth="1"/>
    <col min="3077" max="3328" width="8.88671875" style="1"/>
    <col min="3329" max="3329" width="12.6640625" style="1" customWidth="1"/>
    <col min="3330" max="3330" width="13.33203125" style="1" customWidth="1"/>
    <col min="3331" max="3331" width="13.44140625" style="1" customWidth="1"/>
    <col min="3332" max="3332" width="11.44140625" style="1" customWidth="1"/>
    <col min="3333" max="3584" width="8.88671875" style="1"/>
    <col min="3585" max="3585" width="12.6640625" style="1" customWidth="1"/>
    <col min="3586" max="3586" width="13.33203125" style="1" customWidth="1"/>
    <col min="3587" max="3587" width="13.44140625" style="1" customWidth="1"/>
    <col min="3588" max="3588" width="11.44140625" style="1" customWidth="1"/>
    <col min="3589" max="3840" width="8.88671875" style="1"/>
    <col min="3841" max="3841" width="12.6640625" style="1" customWidth="1"/>
    <col min="3842" max="3842" width="13.33203125" style="1" customWidth="1"/>
    <col min="3843" max="3843" width="13.44140625" style="1" customWidth="1"/>
    <col min="3844" max="3844" width="11.44140625" style="1" customWidth="1"/>
    <col min="3845" max="4096" width="8.88671875" style="1"/>
    <col min="4097" max="4097" width="12.6640625" style="1" customWidth="1"/>
    <col min="4098" max="4098" width="13.33203125" style="1" customWidth="1"/>
    <col min="4099" max="4099" width="13.44140625" style="1" customWidth="1"/>
    <col min="4100" max="4100" width="11.44140625" style="1" customWidth="1"/>
    <col min="4101" max="4352" width="8.88671875" style="1"/>
    <col min="4353" max="4353" width="12.6640625" style="1" customWidth="1"/>
    <col min="4354" max="4354" width="13.33203125" style="1" customWidth="1"/>
    <col min="4355" max="4355" width="13.44140625" style="1" customWidth="1"/>
    <col min="4356" max="4356" width="11.44140625" style="1" customWidth="1"/>
    <col min="4357" max="4608" width="8.88671875" style="1"/>
    <col min="4609" max="4609" width="12.6640625" style="1" customWidth="1"/>
    <col min="4610" max="4610" width="13.33203125" style="1" customWidth="1"/>
    <col min="4611" max="4611" width="13.44140625" style="1" customWidth="1"/>
    <col min="4612" max="4612" width="11.44140625" style="1" customWidth="1"/>
    <col min="4613" max="4864" width="8.88671875" style="1"/>
    <col min="4865" max="4865" width="12.6640625" style="1" customWidth="1"/>
    <col min="4866" max="4866" width="13.33203125" style="1" customWidth="1"/>
    <col min="4867" max="4867" width="13.44140625" style="1" customWidth="1"/>
    <col min="4868" max="4868" width="11.44140625" style="1" customWidth="1"/>
    <col min="4869" max="5120" width="8.88671875" style="1"/>
    <col min="5121" max="5121" width="12.6640625" style="1" customWidth="1"/>
    <col min="5122" max="5122" width="13.33203125" style="1" customWidth="1"/>
    <col min="5123" max="5123" width="13.44140625" style="1" customWidth="1"/>
    <col min="5124" max="5124" width="11.44140625" style="1" customWidth="1"/>
    <col min="5125" max="5376" width="8.88671875" style="1"/>
    <col min="5377" max="5377" width="12.6640625" style="1" customWidth="1"/>
    <col min="5378" max="5378" width="13.33203125" style="1" customWidth="1"/>
    <col min="5379" max="5379" width="13.44140625" style="1" customWidth="1"/>
    <col min="5380" max="5380" width="11.44140625" style="1" customWidth="1"/>
    <col min="5381" max="5632" width="8.88671875" style="1"/>
    <col min="5633" max="5633" width="12.6640625" style="1" customWidth="1"/>
    <col min="5634" max="5634" width="13.33203125" style="1" customWidth="1"/>
    <col min="5635" max="5635" width="13.44140625" style="1" customWidth="1"/>
    <col min="5636" max="5636" width="11.44140625" style="1" customWidth="1"/>
    <col min="5637" max="5888" width="8.88671875" style="1"/>
    <col min="5889" max="5889" width="12.6640625" style="1" customWidth="1"/>
    <col min="5890" max="5890" width="13.33203125" style="1" customWidth="1"/>
    <col min="5891" max="5891" width="13.44140625" style="1" customWidth="1"/>
    <col min="5892" max="5892" width="11.44140625" style="1" customWidth="1"/>
    <col min="5893" max="6144" width="8.88671875" style="1"/>
    <col min="6145" max="6145" width="12.6640625" style="1" customWidth="1"/>
    <col min="6146" max="6146" width="13.33203125" style="1" customWidth="1"/>
    <col min="6147" max="6147" width="13.44140625" style="1" customWidth="1"/>
    <col min="6148" max="6148" width="11.44140625" style="1" customWidth="1"/>
    <col min="6149" max="6400" width="8.88671875" style="1"/>
    <col min="6401" max="6401" width="12.6640625" style="1" customWidth="1"/>
    <col min="6402" max="6402" width="13.33203125" style="1" customWidth="1"/>
    <col min="6403" max="6403" width="13.44140625" style="1" customWidth="1"/>
    <col min="6404" max="6404" width="11.44140625" style="1" customWidth="1"/>
    <col min="6405" max="6656" width="8.88671875" style="1"/>
    <col min="6657" max="6657" width="12.6640625" style="1" customWidth="1"/>
    <col min="6658" max="6658" width="13.33203125" style="1" customWidth="1"/>
    <col min="6659" max="6659" width="13.44140625" style="1" customWidth="1"/>
    <col min="6660" max="6660" width="11.44140625" style="1" customWidth="1"/>
    <col min="6661" max="6912" width="8.88671875" style="1"/>
    <col min="6913" max="6913" width="12.6640625" style="1" customWidth="1"/>
    <col min="6914" max="6914" width="13.33203125" style="1" customWidth="1"/>
    <col min="6915" max="6915" width="13.44140625" style="1" customWidth="1"/>
    <col min="6916" max="6916" width="11.44140625" style="1" customWidth="1"/>
    <col min="6917" max="7168" width="8.88671875" style="1"/>
    <col min="7169" max="7169" width="12.6640625" style="1" customWidth="1"/>
    <col min="7170" max="7170" width="13.33203125" style="1" customWidth="1"/>
    <col min="7171" max="7171" width="13.44140625" style="1" customWidth="1"/>
    <col min="7172" max="7172" width="11.44140625" style="1" customWidth="1"/>
    <col min="7173" max="7424" width="8.88671875" style="1"/>
    <col min="7425" max="7425" width="12.6640625" style="1" customWidth="1"/>
    <col min="7426" max="7426" width="13.33203125" style="1" customWidth="1"/>
    <col min="7427" max="7427" width="13.44140625" style="1" customWidth="1"/>
    <col min="7428" max="7428" width="11.44140625" style="1" customWidth="1"/>
    <col min="7429" max="7680" width="8.88671875" style="1"/>
    <col min="7681" max="7681" width="12.6640625" style="1" customWidth="1"/>
    <col min="7682" max="7682" width="13.33203125" style="1" customWidth="1"/>
    <col min="7683" max="7683" width="13.44140625" style="1" customWidth="1"/>
    <col min="7684" max="7684" width="11.44140625" style="1" customWidth="1"/>
    <col min="7685" max="7936" width="8.88671875" style="1"/>
    <col min="7937" max="7937" width="12.6640625" style="1" customWidth="1"/>
    <col min="7938" max="7938" width="13.33203125" style="1" customWidth="1"/>
    <col min="7939" max="7939" width="13.44140625" style="1" customWidth="1"/>
    <col min="7940" max="7940" width="11.44140625" style="1" customWidth="1"/>
    <col min="7941" max="8192" width="8.88671875" style="1"/>
    <col min="8193" max="8193" width="12.6640625" style="1" customWidth="1"/>
    <col min="8194" max="8194" width="13.33203125" style="1" customWidth="1"/>
    <col min="8195" max="8195" width="13.44140625" style="1" customWidth="1"/>
    <col min="8196" max="8196" width="11.44140625" style="1" customWidth="1"/>
    <col min="8197" max="8448" width="8.88671875" style="1"/>
    <col min="8449" max="8449" width="12.6640625" style="1" customWidth="1"/>
    <col min="8450" max="8450" width="13.33203125" style="1" customWidth="1"/>
    <col min="8451" max="8451" width="13.44140625" style="1" customWidth="1"/>
    <col min="8452" max="8452" width="11.44140625" style="1" customWidth="1"/>
    <col min="8453" max="8704" width="8.88671875" style="1"/>
    <col min="8705" max="8705" width="12.6640625" style="1" customWidth="1"/>
    <col min="8706" max="8706" width="13.33203125" style="1" customWidth="1"/>
    <col min="8707" max="8707" width="13.44140625" style="1" customWidth="1"/>
    <col min="8708" max="8708" width="11.44140625" style="1" customWidth="1"/>
    <col min="8709" max="8960" width="8.88671875" style="1"/>
    <col min="8961" max="8961" width="12.6640625" style="1" customWidth="1"/>
    <col min="8962" max="8962" width="13.33203125" style="1" customWidth="1"/>
    <col min="8963" max="8963" width="13.44140625" style="1" customWidth="1"/>
    <col min="8964" max="8964" width="11.44140625" style="1" customWidth="1"/>
    <col min="8965" max="9216" width="8.88671875" style="1"/>
    <col min="9217" max="9217" width="12.6640625" style="1" customWidth="1"/>
    <col min="9218" max="9218" width="13.33203125" style="1" customWidth="1"/>
    <col min="9219" max="9219" width="13.44140625" style="1" customWidth="1"/>
    <col min="9220" max="9220" width="11.44140625" style="1" customWidth="1"/>
    <col min="9221" max="9472" width="8.88671875" style="1"/>
    <col min="9473" max="9473" width="12.6640625" style="1" customWidth="1"/>
    <col min="9474" max="9474" width="13.33203125" style="1" customWidth="1"/>
    <col min="9475" max="9475" width="13.44140625" style="1" customWidth="1"/>
    <col min="9476" max="9476" width="11.44140625" style="1" customWidth="1"/>
    <col min="9477" max="9728" width="8.88671875" style="1"/>
    <col min="9729" max="9729" width="12.6640625" style="1" customWidth="1"/>
    <col min="9730" max="9730" width="13.33203125" style="1" customWidth="1"/>
    <col min="9731" max="9731" width="13.44140625" style="1" customWidth="1"/>
    <col min="9732" max="9732" width="11.44140625" style="1" customWidth="1"/>
    <col min="9733" max="9984" width="8.88671875" style="1"/>
    <col min="9985" max="9985" width="12.6640625" style="1" customWidth="1"/>
    <col min="9986" max="9986" width="13.33203125" style="1" customWidth="1"/>
    <col min="9987" max="9987" width="13.44140625" style="1" customWidth="1"/>
    <col min="9988" max="9988" width="11.44140625" style="1" customWidth="1"/>
    <col min="9989" max="10240" width="8.88671875" style="1"/>
    <col min="10241" max="10241" width="12.6640625" style="1" customWidth="1"/>
    <col min="10242" max="10242" width="13.33203125" style="1" customWidth="1"/>
    <col min="10243" max="10243" width="13.44140625" style="1" customWidth="1"/>
    <col min="10244" max="10244" width="11.44140625" style="1" customWidth="1"/>
    <col min="10245" max="10496" width="8.88671875" style="1"/>
    <col min="10497" max="10497" width="12.6640625" style="1" customWidth="1"/>
    <col min="10498" max="10498" width="13.33203125" style="1" customWidth="1"/>
    <col min="10499" max="10499" width="13.44140625" style="1" customWidth="1"/>
    <col min="10500" max="10500" width="11.44140625" style="1" customWidth="1"/>
    <col min="10501" max="10752" width="8.88671875" style="1"/>
    <col min="10753" max="10753" width="12.6640625" style="1" customWidth="1"/>
    <col min="10754" max="10754" width="13.33203125" style="1" customWidth="1"/>
    <col min="10755" max="10755" width="13.44140625" style="1" customWidth="1"/>
    <col min="10756" max="10756" width="11.44140625" style="1" customWidth="1"/>
    <col min="10757" max="11008" width="8.88671875" style="1"/>
    <col min="11009" max="11009" width="12.6640625" style="1" customWidth="1"/>
    <col min="11010" max="11010" width="13.33203125" style="1" customWidth="1"/>
    <col min="11011" max="11011" width="13.44140625" style="1" customWidth="1"/>
    <col min="11012" max="11012" width="11.44140625" style="1" customWidth="1"/>
    <col min="11013" max="11264" width="8.88671875" style="1"/>
    <col min="11265" max="11265" width="12.6640625" style="1" customWidth="1"/>
    <col min="11266" max="11266" width="13.33203125" style="1" customWidth="1"/>
    <col min="11267" max="11267" width="13.44140625" style="1" customWidth="1"/>
    <col min="11268" max="11268" width="11.44140625" style="1" customWidth="1"/>
    <col min="11269" max="11520" width="8.88671875" style="1"/>
    <col min="11521" max="11521" width="12.6640625" style="1" customWidth="1"/>
    <col min="11522" max="11522" width="13.33203125" style="1" customWidth="1"/>
    <col min="11523" max="11523" width="13.44140625" style="1" customWidth="1"/>
    <col min="11524" max="11524" width="11.44140625" style="1" customWidth="1"/>
    <col min="11525" max="11776" width="8.88671875" style="1"/>
    <col min="11777" max="11777" width="12.6640625" style="1" customWidth="1"/>
    <col min="11778" max="11778" width="13.33203125" style="1" customWidth="1"/>
    <col min="11779" max="11779" width="13.44140625" style="1" customWidth="1"/>
    <col min="11780" max="11780" width="11.44140625" style="1" customWidth="1"/>
    <col min="11781" max="12032" width="8.88671875" style="1"/>
    <col min="12033" max="12033" width="12.6640625" style="1" customWidth="1"/>
    <col min="12034" max="12034" width="13.33203125" style="1" customWidth="1"/>
    <col min="12035" max="12035" width="13.44140625" style="1" customWidth="1"/>
    <col min="12036" max="12036" width="11.44140625" style="1" customWidth="1"/>
    <col min="12037" max="12288" width="8.88671875" style="1"/>
    <col min="12289" max="12289" width="12.6640625" style="1" customWidth="1"/>
    <col min="12290" max="12290" width="13.33203125" style="1" customWidth="1"/>
    <col min="12291" max="12291" width="13.44140625" style="1" customWidth="1"/>
    <col min="12292" max="12292" width="11.44140625" style="1" customWidth="1"/>
    <col min="12293" max="12544" width="8.88671875" style="1"/>
    <col min="12545" max="12545" width="12.6640625" style="1" customWidth="1"/>
    <col min="12546" max="12546" width="13.33203125" style="1" customWidth="1"/>
    <col min="12547" max="12547" width="13.44140625" style="1" customWidth="1"/>
    <col min="12548" max="12548" width="11.44140625" style="1" customWidth="1"/>
    <col min="12549" max="12800" width="8.88671875" style="1"/>
    <col min="12801" max="12801" width="12.6640625" style="1" customWidth="1"/>
    <col min="12802" max="12802" width="13.33203125" style="1" customWidth="1"/>
    <col min="12803" max="12803" width="13.44140625" style="1" customWidth="1"/>
    <col min="12804" max="12804" width="11.44140625" style="1" customWidth="1"/>
    <col min="12805" max="13056" width="8.88671875" style="1"/>
    <col min="13057" max="13057" width="12.6640625" style="1" customWidth="1"/>
    <col min="13058" max="13058" width="13.33203125" style="1" customWidth="1"/>
    <col min="13059" max="13059" width="13.44140625" style="1" customWidth="1"/>
    <col min="13060" max="13060" width="11.44140625" style="1" customWidth="1"/>
    <col min="13061" max="13312" width="8.88671875" style="1"/>
    <col min="13313" max="13313" width="12.6640625" style="1" customWidth="1"/>
    <col min="13314" max="13314" width="13.33203125" style="1" customWidth="1"/>
    <col min="13315" max="13315" width="13.44140625" style="1" customWidth="1"/>
    <col min="13316" max="13316" width="11.44140625" style="1" customWidth="1"/>
    <col min="13317" max="13568" width="8.88671875" style="1"/>
    <col min="13569" max="13569" width="12.6640625" style="1" customWidth="1"/>
    <col min="13570" max="13570" width="13.33203125" style="1" customWidth="1"/>
    <col min="13571" max="13571" width="13.44140625" style="1" customWidth="1"/>
    <col min="13572" max="13572" width="11.44140625" style="1" customWidth="1"/>
    <col min="13573" max="13824" width="8.88671875" style="1"/>
    <col min="13825" max="13825" width="12.6640625" style="1" customWidth="1"/>
    <col min="13826" max="13826" width="13.33203125" style="1" customWidth="1"/>
    <col min="13827" max="13827" width="13.44140625" style="1" customWidth="1"/>
    <col min="13828" max="13828" width="11.44140625" style="1" customWidth="1"/>
    <col min="13829" max="14080" width="8.88671875" style="1"/>
    <col min="14081" max="14081" width="12.6640625" style="1" customWidth="1"/>
    <col min="14082" max="14082" width="13.33203125" style="1" customWidth="1"/>
    <col min="14083" max="14083" width="13.44140625" style="1" customWidth="1"/>
    <col min="14084" max="14084" width="11.44140625" style="1" customWidth="1"/>
    <col min="14085" max="14336" width="8.88671875" style="1"/>
    <col min="14337" max="14337" width="12.6640625" style="1" customWidth="1"/>
    <col min="14338" max="14338" width="13.33203125" style="1" customWidth="1"/>
    <col min="14339" max="14339" width="13.44140625" style="1" customWidth="1"/>
    <col min="14340" max="14340" width="11.44140625" style="1" customWidth="1"/>
    <col min="14341" max="14592" width="8.88671875" style="1"/>
    <col min="14593" max="14593" width="12.6640625" style="1" customWidth="1"/>
    <col min="14594" max="14594" width="13.33203125" style="1" customWidth="1"/>
    <col min="14595" max="14595" width="13.44140625" style="1" customWidth="1"/>
    <col min="14596" max="14596" width="11.44140625" style="1" customWidth="1"/>
    <col min="14597" max="14848" width="8.88671875" style="1"/>
    <col min="14849" max="14849" width="12.6640625" style="1" customWidth="1"/>
    <col min="14850" max="14850" width="13.33203125" style="1" customWidth="1"/>
    <col min="14851" max="14851" width="13.44140625" style="1" customWidth="1"/>
    <col min="14852" max="14852" width="11.44140625" style="1" customWidth="1"/>
    <col min="14853" max="15104" width="8.88671875" style="1"/>
    <col min="15105" max="15105" width="12.6640625" style="1" customWidth="1"/>
    <col min="15106" max="15106" width="13.33203125" style="1" customWidth="1"/>
    <col min="15107" max="15107" width="13.44140625" style="1" customWidth="1"/>
    <col min="15108" max="15108" width="11.44140625" style="1" customWidth="1"/>
    <col min="15109" max="15360" width="8.88671875" style="1"/>
    <col min="15361" max="15361" width="12.6640625" style="1" customWidth="1"/>
    <col min="15362" max="15362" width="13.33203125" style="1" customWidth="1"/>
    <col min="15363" max="15363" width="13.44140625" style="1" customWidth="1"/>
    <col min="15364" max="15364" width="11.44140625" style="1" customWidth="1"/>
    <col min="15365" max="15616" width="8.88671875" style="1"/>
    <col min="15617" max="15617" width="12.6640625" style="1" customWidth="1"/>
    <col min="15618" max="15618" width="13.33203125" style="1" customWidth="1"/>
    <col min="15619" max="15619" width="13.44140625" style="1" customWidth="1"/>
    <col min="15620" max="15620" width="11.44140625" style="1" customWidth="1"/>
    <col min="15621" max="15872" width="8.88671875" style="1"/>
    <col min="15873" max="15873" width="12.6640625" style="1" customWidth="1"/>
    <col min="15874" max="15874" width="13.33203125" style="1" customWidth="1"/>
    <col min="15875" max="15875" width="13.44140625" style="1" customWidth="1"/>
    <col min="15876" max="15876" width="11.44140625" style="1" customWidth="1"/>
    <col min="15877" max="16128" width="8.88671875" style="1"/>
    <col min="16129" max="16129" width="12.6640625" style="1" customWidth="1"/>
    <col min="16130" max="16130" width="13.33203125" style="1" customWidth="1"/>
    <col min="16131" max="16131" width="13.44140625" style="1" customWidth="1"/>
    <col min="16132" max="16132" width="11.44140625" style="1" customWidth="1"/>
    <col min="16133" max="16384" width="8.88671875" style="1"/>
  </cols>
  <sheetData>
    <row r="1" spans="1:6" x14ac:dyDescent="0.25">
      <c r="A1" s="2" t="s">
        <v>151</v>
      </c>
      <c r="F1" s="29"/>
    </row>
    <row r="2" spans="1:6" x14ac:dyDescent="0.25">
      <c r="A2" s="1" t="s">
        <v>120</v>
      </c>
    </row>
    <row r="6" spans="1:6" x14ac:dyDescent="0.25">
      <c r="A6" s="24">
        <v>39186</v>
      </c>
      <c r="B6" s="2">
        <v>1200</v>
      </c>
      <c r="C6" s="2" t="s">
        <v>150</v>
      </c>
    </row>
    <row r="7" spans="1:6" x14ac:dyDescent="0.25">
      <c r="B7" s="1" t="s">
        <v>59</v>
      </c>
      <c r="C7" s="1" t="s">
        <v>59</v>
      </c>
      <c r="D7" s="1" t="s">
        <v>48</v>
      </c>
    </row>
    <row r="8" spans="1:6" x14ac:dyDescent="0.25">
      <c r="B8" s="1" t="s">
        <v>71</v>
      </c>
      <c r="C8" s="1" t="s">
        <v>41</v>
      </c>
      <c r="D8" s="1" t="s">
        <v>88</v>
      </c>
    </row>
    <row r="9" spans="1:6" x14ac:dyDescent="0.25">
      <c r="B9" s="1">
        <v>4</v>
      </c>
      <c r="C9" s="1">
        <v>0.2</v>
      </c>
      <c r="D9" s="1">
        <v>0.05</v>
      </c>
    </row>
    <row r="10" spans="1:6" x14ac:dyDescent="0.25">
      <c r="B10" s="1">
        <v>5.5</v>
      </c>
      <c r="C10" s="1">
        <v>0.5</v>
      </c>
      <c r="D10" s="1">
        <v>0.56999999999999995</v>
      </c>
    </row>
    <row r="11" spans="1:6" x14ac:dyDescent="0.25">
      <c r="B11" s="1">
        <v>7</v>
      </c>
      <c r="C11" s="1">
        <v>0.55000000000000004</v>
      </c>
      <c r="D11" s="1">
        <v>0.17</v>
      </c>
    </row>
    <row r="12" spans="1:6" x14ac:dyDescent="0.25">
      <c r="B12" s="1">
        <v>8.5</v>
      </c>
      <c r="C12" s="1">
        <v>0.65</v>
      </c>
      <c r="D12" s="1">
        <v>0.42</v>
      </c>
    </row>
    <row r="13" spans="1:6" x14ac:dyDescent="0.25">
      <c r="B13" s="1">
        <v>10</v>
      </c>
      <c r="C13" s="1">
        <v>0.7</v>
      </c>
      <c r="D13" s="1">
        <v>0.63</v>
      </c>
    </row>
    <row r="14" spans="1:6" x14ac:dyDescent="0.25">
      <c r="B14" s="1">
        <v>11.5</v>
      </c>
      <c r="C14" s="1">
        <v>1.1000000000000001</v>
      </c>
      <c r="D14" s="1">
        <v>0.47</v>
      </c>
    </row>
    <row r="15" spans="1:6" x14ac:dyDescent="0.25">
      <c r="B15" s="1">
        <v>13</v>
      </c>
      <c r="C15" s="1">
        <v>1.6</v>
      </c>
      <c r="D15" s="1">
        <v>0.69</v>
      </c>
    </row>
    <row r="16" spans="1:6" x14ac:dyDescent="0.25">
      <c r="B16" s="1">
        <v>14.5</v>
      </c>
      <c r="C16" s="1">
        <v>1.7</v>
      </c>
      <c r="D16" s="1">
        <v>0.8</v>
      </c>
    </row>
    <row r="17" spans="1:7" x14ac:dyDescent="0.25">
      <c r="B17" s="1">
        <v>16</v>
      </c>
      <c r="C17" s="1">
        <v>1.7</v>
      </c>
      <c r="D17" s="1">
        <v>0.8</v>
      </c>
      <c r="F17" s="1">
        <v>8</v>
      </c>
      <c r="G17" s="1" t="s">
        <v>58</v>
      </c>
    </row>
    <row r="18" spans="1:7" x14ac:dyDescent="0.25">
      <c r="B18" s="1">
        <v>17.5</v>
      </c>
      <c r="C18" s="1">
        <v>1.2</v>
      </c>
      <c r="D18" s="1">
        <v>0.6</v>
      </c>
    </row>
    <row r="19" spans="1:7" x14ac:dyDescent="0.25">
      <c r="B19" s="1">
        <v>19</v>
      </c>
      <c r="C19" s="1">
        <v>1.2</v>
      </c>
      <c r="D19" s="1">
        <v>0.62</v>
      </c>
    </row>
    <row r="20" spans="1:7" x14ac:dyDescent="0.25">
      <c r="B20" s="1">
        <v>20.5</v>
      </c>
      <c r="C20" s="1">
        <v>1.1000000000000001</v>
      </c>
      <c r="D20" s="1">
        <v>0.5</v>
      </c>
    </row>
    <row r="21" spans="1:7" x14ac:dyDescent="0.25">
      <c r="B21" s="1">
        <v>22</v>
      </c>
      <c r="C21" s="1">
        <v>1.25</v>
      </c>
      <c r="D21" s="1">
        <v>0.75</v>
      </c>
    </row>
    <row r="22" spans="1:7" x14ac:dyDescent="0.25">
      <c r="B22" s="1">
        <v>23.5</v>
      </c>
      <c r="C22" s="1">
        <v>1</v>
      </c>
      <c r="D22" s="1">
        <v>0.62</v>
      </c>
    </row>
    <row r="23" spans="1:7" x14ac:dyDescent="0.25">
      <c r="B23" s="1">
        <v>25</v>
      </c>
      <c r="C23" s="1">
        <v>1.1000000000000001</v>
      </c>
      <c r="D23" s="1">
        <v>0.62</v>
      </c>
    </row>
    <row r="24" spans="1:7" x14ac:dyDescent="0.25">
      <c r="B24" s="1">
        <v>26.5</v>
      </c>
      <c r="C24" s="1">
        <v>0.08</v>
      </c>
      <c r="D24" s="1">
        <v>0.31</v>
      </c>
    </row>
    <row r="25" spans="1:7" x14ac:dyDescent="0.25">
      <c r="B25" s="1">
        <v>28</v>
      </c>
      <c r="C25" s="1">
        <v>0.05</v>
      </c>
      <c r="D25" s="1">
        <v>0.28000000000000003</v>
      </c>
    </row>
    <row r="26" spans="1:7" x14ac:dyDescent="0.25">
      <c r="B26" s="1">
        <v>29.5</v>
      </c>
      <c r="C26" s="1">
        <v>4.4999999999999998E-2</v>
      </c>
      <c r="D26" s="1">
        <v>0.15</v>
      </c>
    </row>
    <row r="27" spans="1:7" x14ac:dyDescent="0.25">
      <c r="B27" s="1">
        <v>30.2</v>
      </c>
      <c r="C27" s="1">
        <v>1.4999999999999999E-2</v>
      </c>
      <c r="D27" s="1">
        <v>0.01</v>
      </c>
    </row>
    <row r="32" spans="1:7" x14ac:dyDescent="0.25">
      <c r="A32" s="24">
        <v>39196</v>
      </c>
      <c r="B32" s="25">
        <v>0.70833333333333337</v>
      </c>
      <c r="C32" s="2" t="s">
        <v>150</v>
      </c>
    </row>
    <row r="34" spans="2:6" x14ac:dyDescent="0.25">
      <c r="B34" s="1" t="s">
        <v>58</v>
      </c>
      <c r="C34" s="1" t="s">
        <v>4</v>
      </c>
      <c r="D34" s="1" t="s">
        <v>48</v>
      </c>
    </row>
    <row r="35" spans="2:6" x14ac:dyDescent="0.25">
      <c r="B35" s="1" t="s">
        <v>71</v>
      </c>
      <c r="C35" s="1" t="s">
        <v>41</v>
      </c>
      <c r="D35" s="1" t="s">
        <v>88</v>
      </c>
    </row>
    <row r="36" spans="2:6" x14ac:dyDescent="0.25">
      <c r="B36" s="1">
        <v>0.2</v>
      </c>
      <c r="C36" s="1">
        <v>0.9</v>
      </c>
      <c r="D36" s="1">
        <v>0.11</v>
      </c>
    </row>
    <row r="37" spans="2:6" x14ac:dyDescent="0.25">
      <c r="B37" s="1">
        <v>0.45</v>
      </c>
      <c r="C37" s="1">
        <v>0.87</v>
      </c>
      <c r="D37" s="1">
        <v>0.21</v>
      </c>
    </row>
    <row r="38" spans="2:6" x14ac:dyDescent="0.25">
      <c r="B38" s="1">
        <v>0.7</v>
      </c>
      <c r="C38" s="1">
        <v>1.7</v>
      </c>
      <c r="D38" s="1">
        <v>0.78</v>
      </c>
    </row>
    <row r="39" spans="2:6" x14ac:dyDescent="0.25">
      <c r="B39" s="1">
        <v>1</v>
      </c>
      <c r="C39" s="1">
        <v>1.95</v>
      </c>
      <c r="D39" s="1">
        <v>1.1399999999999999</v>
      </c>
    </row>
    <row r="40" spans="2:6" x14ac:dyDescent="0.25">
      <c r="B40" s="1">
        <v>1.3</v>
      </c>
      <c r="C40" s="1">
        <v>1.75</v>
      </c>
      <c r="D40" s="1">
        <v>1.2</v>
      </c>
    </row>
    <row r="41" spans="2:6" x14ac:dyDescent="0.25">
      <c r="B41" s="1">
        <v>1.6</v>
      </c>
      <c r="C41" s="1">
        <v>1.75</v>
      </c>
      <c r="D41" s="1">
        <v>1.1299999999999999</v>
      </c>
    </row>
    <row r="42" spans="2:6" x14ac:dyDescent="0.25">
      <c r="B42" s="1">
        <v>1.9</v>
      </c>
      <c r="C42" s="1">
        <v>1.7</v>
      </c>
      <c r="D42" s="1">
        <v>1.1200000000000001</v>
      </c>
    </row>
    <row r="43" spans="2:6" x14ac:dyDescent="0.25">
      <c r="B43" s="1">
        <v>2.2000000000000002</v>
      </c>
      <c r="C43" s="1">
        <v>1.6</v>
      </c>
      <c r="D43" s="1">
        <v>1.21</v>
      </c>
    </row>
    <row r="44" spans="2:6" x14ac:dyDescent="0.25">
      <c r="B44" s="1">
        <v>2.5</v>
      </c>
      <c r="C44" s="1">
        <v>1.1000000000000001</v>
      </c>
      <c r="D44" s="1">
        <v>1.03</v>
      </c>
    </row>
    <row r="45" spans="2:6" x14ac:dyDescent="0.25">
      <c r="B45" s="1">
        <v>2.7</v>
      </c>
      <c r="C45" s="1">
        <v>1.05</v>
      </c>
      <c r="D45" s="1">
        <v>0.84</v>
      </c>
      <c r="E45" s="1" t="s">
        <v>38</v>
      </c>
      <c r="F45" s="1">
        <v>1</v>
      </c>
    </row>
    <row r="46" spans="2:6" x14ac:dyDescent="0.25">
      <c r="B46" s="1">
        <v>2.9</v>
      </c>
      <c r="C46" s="1">
        <v>1</v>
      </c>
      <c r="D46" s="1">
        <v>0.75</v>
      </c>
      <c r="E46" s="1" t="s">
        <v>39</v>
      </c>
      <c r="F46" s="1">
        <v>8.9</v>
      </c>
    </row>
    <row r="47" spans="2:6" x14ac:dyDescent="0.25">
      <c r="B47" s="1">
        <v>3.1</v>
      </c>
      <c r="C47" s="1">
        <v>0.8</v>
      </c>
      <c r="D47" s="1">
        <v>0.84</v>
      </c>
    </row>
    <row r="48" spans="2:6" x14ac:dyDescent="0.25">
      <c r="B48" s="1">
        <v>3.3</v>
      </c>
      <c r="C48" s="1">
        <v>0.8</v>
      </c>
      <c r="D48" s="1">
        <v>0.84</v>
      </c>
    </row>
    <row r="49" spans="2:4" x14ac:dyDescent="0.25">
      <c r="B49" s="1">
        <v>3.5</v>
      </c>
      <c r="C49" s="1">
        <v>0.75</v>
      </c>
      <c r="D49" s="1">
        <v>0.91</v>
      </c>
    </row>
    <row r="50" spans="2:4" x14ac:dyDescent="0.25">
      <c r="B50" s="1">
        <v>3.7</v>
      </c>
      <c r="C50" s="1">
        <v>0.9</v>
      </c>
      <c r="D50" s="1">
        <v>0.72</v>
      </c>
    </row>
    <row r="51" spans="2:4" x14ac:dyDescent="0.25">
      <c r="B51" s="1">
        <v>3.9</v>
      </c>
      <c r="C51" s="1">
        <v>0.9</v>
      </c>
      <c r="D51" s="1">
        <v>0.8</v>
      </c>
    </row>
    <row r="52" spans="2:4" x14ac:dyDescent="0.25">
      <c r="B52" s="1">
        <v>4.0999999999999996</v>
      </c>
      <c r="C52" s="1">
        <v>0.8</v>
      </c>
      <c r="D52" s="1">
        <v>0.53</v>
      </c>
    </row>
    <row r="53" spans="2:4" x14ac:dyDescent="0.25">
      <c r="B53" s="1">
        <v>4.3</v>
      </c>
      <c r="C53" s="1">
        <v>0.7</v>
      </c>
      <c r="D53" s="1">
        <v>0.82</v>
      </c>
    </row>
    <row r="54" spans="2:4" x14ac:dyDescent="0.25">
      <c r="B54" s="1">
        <v>4.5</v>
      </c>
      <c r="C54" s="1">
        <v>0.7</v>
      </c>
      <c r="D54" s="1">
        <v>0.89</v>
      </c>
    </row>
    <row r="55" spans="2:4" x14ac:dyDescent="0.25">
      <c r="B55" s="1">
        <v>4.7</v>
      </c>
      <c r="C55" s="1">
        <v>0.65</v>
      </c>
      <c r="D55" s="1">
        <v>0.79</v>
      </c>
    </row>
    <row r="56" spans="2:4" x14ac:dyDescent="0.25">
      <c r="B56" s="1">
        <v>4.9000000000000004</v>
      </c>
      <c r="C56" s="1">
        <v>0.6</v>
      </c>
      <c r="D56" s="1">
        <v>0.79</v>
      </c>
    </row>
    <row r="57" spans="2:4" x14ac:dyDescent="0.25">
      <c r="B57" s="1">
        <v>5.0999999999999996</v>
      </c>
      <c r="C57" s="1">
        <v>0.5</v>
      </c>
      <c r="D57" s="1">
        <v>0.6</v>
      </c>
    </row>
    <row r="58" spans="2:4" x14ac:dyDescent="0.25">
      <c r="B58" s="1">
        <v>5.3</v>
      </c>
      <c r="C58" s="1">
        <v>0.6</v>
      </c>
      <c r="D58" s="1">
        <v>0.6</v>
      </c>
    </row>
    <row r="59" spans="2:4" x14ac:dyDescent="0.25">
      <c r="B59" s="1">
        <v>5.5</v>
      </c>
      <c r="C59" s="1">
        <v>0.6</v>
      </c>
      <c r="D59" s="1">
        <v>0.65</v>
      </c>
    </row>
    <row r="60" spans="2:4" x14ac:dyDescent="0.25">
      <c r="B60" s="1">
        <v>5.7</v>
      </c>
      <c r="C60" s="1">
        <v>0.75</v>
      </c>
      <c r="D60" s="1">
        <v>0.34</v>
      </c>
    </row>
    <row r="61" spans="2:4" x14ac:dyDescent="0.25">
      <c r="B61" s="1">
        <v>5.9</v>
      </c>
      <c r="C61" s="1">
        <v>0.56999999999999995</v>
      </c>
      <c r="D61" s="1">
        <v>0.56999999999999995</v>
      </c>
    </row>
    <row r="62" spans="2:4" x14ac:dyDescent="0.25">
      <c r="B62" s="1">
        <v>6.1</v>
      </c>
      <c r="C62" s="1">
        <v>0.6</v>
      </c>
      <c r="D62" s="1">
        <v>0.56999999999999995</v>
      </c>
    </row>
    <row r="63" spans="2:4" x14ac:dyDescent="0.25">
      <c r="B63" s="1">
        <v>6.3</v>
      </c>
      <c r="C63" s="1">
        <v>0.5</v>
      </c>
      <c r="D63" s="1">
        <v>0.45</v>
      </c>
    </row>
    <row r="64" spans="2:4" x14ac:dyDescent="0.25">
      <c r="B64" s="1">
        <v>6.5</v>
      </c>
      <c r="C64" s="1">
        <v>0.4</v>
      </c>
      <c r="D64" s="1">
        <v>0.49</v>
      </c>
    </row>
    <row r="65" spans="1:5" x14ac:dyDescent="0.25">
      <c r="B65" s="1">
        <v>6.7</v>
      </c>
      <c r="C65" s="1">
        <v>0.5</v>
      </c>
      <c r="D65" s="1">
        <v>0.35</v>
      </c>
    </row>
    <row r="66" spans="1:5" x14ac:dyDescent="0.25">
      <c r="B66" s="1">
        <v>7</v>
      </c>
      <c r="C66" s="1">
        <v>0.4</v>
      </c>
      <c r="D66" s="1">
        <v>0.33</v>
      </c>
    </row>
    <row r="67" spans="1:5" x14ac:dyDescent="0.25">
      <c r="B67" s="1">
        <v>7.2</v>
      </c>
      <c r="C67" s="1">
        <v>0.3</v>
      </c>
      <c r="D67" s="1">
        <v>0.34</v>
      </c>
    </row>
    <row r="68" spans="1:5" x14ac:dyDescent="0.25">
      <c r="B68" s="1">
        <v>7.5</v>
      </c>
      <c r="C68" s="1">
        <v>0.25</v>
      </c>
      <c r="D68" s="1">
        <v>0.25</v>
      </c>
    </row>
    <row r="69" spans="1:5" x14ac:dyDescent="0.25">
      <c r="B69" s="1">
        <v>7.7</v>
      </c>
      <c r="C69" s="1">
        <v>0.05</v>
      </c>
      <c r="D69" s="1">
        <v>0</v>
      </c>
    </row>
    <row r="76" spans="1:5" x14ac:dyDescent="0.25">
      <c r="A76" s="24">
        <v>39233</v>
      </c>
      <c r="B76" s="25">
        <v>0.80555555555555547</v>
      </c>
      <c r="C76" s="2" t="s">
        <v>150</v>
      </c>
    </row>
    <row r="78" spans="1:5" x14ac:dyDescent="0.25">
      <c r="A78" s="1" t="s">
        <v>89</v>
      </c>
      <c r="B78" s="1" t="s">
        <v>61</v>
      </c>
      <c r="C78" s="1" t="s">
        <v>37</v>
      </c>
    </row>
    <row r="79" spans="1:5" x14ac:dyDescent="0.25">
      <c r="A79" s="1">
        <v>0</v>
      </c>
      <c r="B79" s="1">
        <v>0.1</v>
      </c>
      <c r="C79" s="1">
        <v>0.1</v>
      </c>
      <c r="E79" s="1" t="s">
        <v>38</v>
      </c>
    </row>
    <row r="80" spans="1:5" x14ac:dyDescent="0.25">
      <c r="A80" s="1">
        <v>8</v>
      </c>
      <c r="B80" s="1">
        <v>0.3</v>
      </c>
      <c r="C80" s="1">
        <v>0.36</v>
      </c>
    </row>
    <row r="81" spans="1:6" x14ac:dyDescent="0.25">
      <c r="A81" s="1">
        <v>16</v>
      </c>
      <c r="B81" s="1">
        <v>0.6</v>
      </c>
      <c r="C81" s="1">
        <v>0.23</v>
      </c>
    </row>
    <row r="82" spans="1:6" x14ac:dyDescent="0.25">
      <c r="A82" s="1">
        <v>24</v>
      </c>
      <c r="B82" s="1">
        <v>0.8</v>
      </c>
      <c r="C82" s="1">
        <v>0.78</v>
      </c>
    </row>
    <row r="83" spans="1:6" x14ac:dyDescent="0.25">
      <c r="A83" s="1">
        <v>30</v>
      </c>
      <c r="B83" s="1">
        <v>0.9</v>
      </c>
      <c r="C83" s="1">
        <v>0.87</v>
      </c>
    </row>
    <row r="84" spans="1:6" x14ac:dyDescent="0.25">
      <c r="A84" s="1">
        <v>36</v>
      </c>
      <c r="B84" s="1">
        <v>1</v>
      </c>
      <c r="C84" s="1">
        <v>0.87</v>
      </c>
      <c r="F84" s="1" t="s">
        <v>4</v>
      </c>
    </row>
    <row r="85" spans="1:6" x14ac:dyDescent="0.25">
      <c r="A85" s="1">
        <v>42</v>
      </c>
      <c r="B85" s="1">
        <v>1.1000000000000001</v>
      </c>
      <c r="C85" s="1">
        <v>0.74</v>
      </c>
      <c r="E85" s="1" t="s">
        <v>38</v>
      </c>
    </row>
    <row r="86" spans="1:6" x14ac:dyDescent="0.25">
      <c r="A86" s="1">
        <v>48</v>
      </c>
      <c r="B86" s="1">
        <v>1.1000000000000001</v>
      </c>
      <c r="C86" s="1">
        <v>0.81</v>
      </c>
      <c r="E86" s="1" t="s">
        <v>39</v>
      </c>
    </row>
    <row r="87" spans="1:6" x14ac:dyDescent="0.25">
      <c r="A87" s="1">
        <v>54</v>
      </c>
      <c r="B87" s="1">
        <v>1.2</v>
      </c>
      <c r="C87" s="1">
        <v>0.96</v>
      </c>
    </row>
    <row r="88" spans="1:6" x14ac:dyDescent="0.25">
      <c r="A88" s="1">
        <v>60</v>
      </c>
      <c r="B88" s="1">
        <v>1.3</v>
      </c>
      <c r="C88" s="1">
        <v>0.95</v>
      </c>
    </row>
    <row r="89" spans="1:6" x14ac:dyDescent="0.25">
      <c r="A89" s="1">
        <v>66</v>
      </c>
      <c r="B89" s="1">
        <v>1.4</v>
      </c>
      <c r="C89" s="1">
        <v>0.99</v>
      </c>
    </row>
    <row r="90" spans="1:6" x14ac:dyDescent="0.25">
      <c r="A90" s="1">
        <v>72</v>
      </c>
      <c r="B90" s="1">
        <v>1.5</v>
      </c>
      <c r="C90" s="1">
        <v>0.95</v>
      </c>
    </row>
    <row r="91" spans="1:6" x14ac:dyDescent="0.25">
      <c r="A91" s="1">
        <v>78</v>
      </c>
      <c r="B91" s="1">
        <v>1.5</v>
      </c>
      <c r="C91" s="1">
        <v>1.02</v>
      </c>
    </row>
    <row r="92" spans="1:6" x14ac:dyDescent="0.25">
      <c r="A92" s="1">
        <v>84</v>
      </c>
      <c r="B92" s="1">
        <v>1.5</v>
      </c>
      <c r="C92" s="1">
        <v>0.93</v>
      </c>
    </row>
    <row r="93" spans="1:6" x14ac:dyDescent="0.25">
      <c r="A93" s="1">
        <v>90</v>
      </c>
      <c r="B93" s="1">
        <v>1.65</v>
      </c>
      <c r="C93" s="1">
        <v>0.86</v>
      </c>
    </row>
    <row r="94" spans="1:6" x14ac:dyDescent="0.25">
      <c r="A94" s="1">
        <v>96</v>
      </c>
      <c r="B94" s="1">
        <v>1.75</v>
      </c>
      <c r="C94" s="1">
        <v>0.85</v>
      </c>
    </row>
    <row r="95" spans="1:6" x14ac:dyDescent="0.25">
      <c r="A95" s="1">
        <v>102</v>
      </c>
      <c r="B95" s="1">
        <v>1.85</v>
      </c>
      <c r="C95" s="1">
        <v>0.71</v>
      </c>
    </row>
    <row r="96" spans="1:6" x14ac:dyDescent="0.25">
      <c r="A96" s="1">
        <v>108</v>
      </c>
      <c r="B96" s="1">
        <v>1.9</v>
      </c>
      <c r="C96" s="1">
        <v>0.65</v>
      </c>
    </row>
    <row r="97" spans="1:5" x14ac:dyDescent="0.25">
      <c r="A97" s="1">
        <v>112</v>
      </c>
      <c r="B97" s="1">
        <v>1.8</v>
      </c>
      <c r="C97" s="1">
        <v>0.65</v>
      </c>
    </row>
    <row r="98" spans="1:5" x14ac:dyDescent="0.25">
      <c r="A98" s="1">
        <v>120</v>
      </c>
      <c r="B98" s="1">
        <v>1.7</v>
      </c>
      <c r="C98" s="1">
        <v>0.5</v>
      </c>
    </row>
    <row r="99" spans="1:5" x14ac:dyDescent="0.25">
      <c r="A99" s="1">
        <v>126</v>
      </c>
      <c r="B99" s="1">
        <v>1.6</v>
      </c>
      <c r="C99" s="1">
        <v>0.5</v>
      </c>
    </row>
    <row r="100" spans="1:5" x14ac:dyDescent="0.25">
      <c r="A100" s="1">
        <v>132</v>
      </c>
      <c r="B100" s="1">
        <v>1.5</v>
      </c>
      <c r="C100" s="1">
        <v>0.49</v>
      </c>
    </row>
    <row r="101" spans="1:5" x14ac:dyDescent="0.25">
      <c r="A101" s="1">
        <v>138</v>
      </c>
      <c r="B101" s="1">
        <v>1.4</v>
      </c>
      <c r="C101" s="1">
        <v>0.3</v>
      </c>
    </row>
    <row r="102" spans="1:5" x14ac:dyDescent="0.25">
      <c r="A102" s="1">
        <v>144</v>
      </c>
      <c r="B102" s="1">
        <v>1.3</v>
      </c>
      <c r="C102" s="1">
        <v>0.12</v>
      </c>
      <c r="E102" s="1" t="s">
        <v>39</v>
      </c>
    </row>
    <row r="107" spans="1:5" x14ac:dyDescent="0.25">
      <c r="A107" s="27">
        <v>39344</v>
      </c>
      <c r="B107" s="28">
        <v>0.51249999999999996</v>
      </c>
      <c r="C107" s="2" t="s">
        <v>150</v>
      </c>
    </row>
    <row r="110" spans="1:5" x14ac:dyDescent="0.25">
      <c r="B110" s="1" t="s">
        <v>29</v>
      </c>
      <c r="C110" s="1" t="s">
        <v>30</v>
      </c>
      <c r="D110" s="1" t="s">
        <v>44</v>
      </c>
    </row>
    <row r="111" spans="1:5" x14ac:dyDescent="0.25">
      <c r="B111" s="1" t="s">
        <v>32</v>
      </c>
      <c r="C111" s="1" t="s">
        <v>33</v>
      </c>
      <c r="D111" s="1" t="s">
        <v>34</v>
      </c>
    </row>
    <row r="112" spans="1:5" x14ac:dyDescent="0.25">
      <c r="B112" s="1">
        <v>23</v>
      </c>
      <c r="C112" s="7">
        <v>0</v>
      </c>
      <c r="D112" s="7">
        <v>0</v>
      </c>
    </row>
    <row r="113" spans="2:4" x14ac:dyDescent="0.25">
      <c r="B113" s="1">
        <v>22</v>
      </c>
      <c r="C113" s="7">
        <v>0.1</v>
      </c>
      <c r="D113" s="7">
        <v>0.05</v>
      </c>
    </row>
    <row r="114" spans="2:4" x14ac:dyDescent="0.25">
      <c r="B114" s="1">
        <v>21.1</v>
      </c>
      <c r="C114" s="7">
        <v>0.2</v>
      </c>
      <c r="D114" s="7">
        <v>0.16</v>
      </c>
    </row>
    <row r="115" spans="2:4" x14ac:dyDescent="0.25">
      <c r="B115" s="1">
        <v>20.399999999999999</v>
      </c>
      <c r="C115" s="7">
        <v>0.3</v>
      </c>
      <c r="D115" s="7">
        <v>0.18</v>
      </c>
    </row>
    <row r="116" spans="2:4" x14ac:dyDescent="0.25">
      <c r="B116" s="1">
        <v>19.600000000000001</v>
      </c>
      <c r="C116" s="7">
        <v>0.35</v>
      </c>
      <c r="D116" s="7">
        <v>0.28999999999999998</v>
      </c>
    </row>
    <row r="117" spans="2:4" x14ac:dyDescent="0.25">
      <c r="B117" s="1">
        <v>18.8</v>
      </c>
      <c r="C117" s="7">
        <v>0.4</v>
      </c>
      <c r="D117" s="7">
        <v>0.28000000000000003</v>
      </c>
    </row>
    <row r="118" spans="2:4" x14ac:dyDescent="0.25">
      <c r="B118" s="1">
        <v>17.100000000000001</v>
      </c>
      <c r="C118" s="7">
        <v>0.5</v>
      </c>
      <c r="D118" s="7">
        <v>0.36</v>
      </c>
    </row>
    <row r="119" spans="2:4" x14ac:dyDescent="0.25">
      <c r="B119" s="1">
        <v>17</v>
      </c>
      <c r="C119" s="7">
        <v>0.5</v>
      </c>
      <c r="D119" s="7">
        <v>0.39</v>
      </c>
    </row>
    <row r="120" spans="2:4" x14ac:dyDescent="0.25">
      <c r="B120" s="1">
        <v>16.2</v>
      </c>
      <c r="C120" s="7">
        <v>0.5</v>
      </c>
      <c r="D120" s="7">
        <v>0.27</v>
      </c>
    </row>
    <row r="121" spans="2:4" x14ac:dyDescent="0.25">
      <c r="B121" s="1">
        <v>15.4</v>
      </c>
      <c r="C121" s="7">
        <v>0.5</v>
      </c>
      <c r="D121" s="7">
        <v>0.28000000000000003</v>
      </c>
    </row>
    <row r="122" spans="2:4" x14ac:dyDescent="0.25">
      <c r="B122" s="1">
        <v>14.6</v>
      </c>
      <c r="C122" s="7">
        <v>0.5</v>
      </c>
      <c r="D122" s="7">
        <v>0.34</v>
      </c>
    </row>
    <row r="123" spans="2:4" x14ac:dyDescent="0.25">
      <c r="B123" s="1">
        <v>13.8</v>
      </c>
      <c r="C123" s="7">
        <v>0.53</v>
      </c>
      <c r="D123" s="7">
        <v>0.38</v>
      </c>
    </row>
    <row r="124" spans="2:4" x14ac:dyDescent="0.25">
      <c r="B124" s="1">
        <v>12.1</v>
      </c>
      <c r="C124" s="7">
        <v>0.6</v>
      </c>
      <c r="D124" s="7">
        <v>0.41</v>
      </c>
    </row>
    <row r="125" spans="2:4" x14ac:dyDescent="0.25">
      <c r="B125" s="1">
        <v>12</v>
      </c>
      <c r="C125" s="7">
        <v>0.7</v>
      </c>
      <c r="D125" s="7">
        <v>0.35</v>
      </c>
    </row>
    <row r="126" spans="2:4" x14ac:dyDescent="0.25">
      <c r="B126" s="1">
        <v>11.2</v>
      </c>
      <c r="C126" s="7">
        <v>0.68</v>
      </c>
      <c r="D126" s="7">
        <v>0.43</v>
      </c>
    </row>
    <row r="127" spans="2:4" x14ac:dyDescent="0.25">
      <c r="B127" s="1">
        <v>10.4</v>
      </c>
      <c r="C127" s="7">
        <v>0.65</v>
      </c>
      <c r="D127" s="7">
        <v>0.43</v>
      </c>
    </row>
    <row r="128" spans="2:4" x14ac:dyDescent="0.25">
      <c r="B128" s="1">
        <v>9.6</v>
      </c>
      <c r="C128" s="7">
        <v>0.8</v>
      </c>
      <c r="D128" s="7">
        <v>0.42</v>
      </c>
    </row>
    <row r="129" spans="1:5" x14ac:dyDescent="0.25">
      <c r="B129" s="1">
        <v>8.8000000000000007</v>
      </c>
      <c r="C129" s="7">
        <v>1</v>
      </c>
      <c r="D129" s="7">
        <v>0.39</v>
      </c>
    </row>
    <row r="130" spans="1:5" x14ac:dyDescent="0.25">
      <c r="B130" s="1">
        <v>7.1</v>
      </c>
      <c r="C130" s="7">
        <v>1.1000000000000001</v>
      </c>
      <c r="D130" s="7">
        <v>0.27</v>
      </c>
    </row>
    <row r="131" spans="1:5" x14ac:dyDescent="0.25">
      <c r="B131" s="1">
        <v>7</v>
      </c>
      <c r="C131" s="7">
        <v>1.05</v>
      </c>
      <c r="D131" s="7">
        <v>0.4</v>
      </c>
    </row>
    <row r="132" spans="1:5" x14ac:dyDescent="0.25">
      <c r="B132" s="1">
        <v>6.2</v>
      </c>
      <c r="C132" s="7">
        <v>1</v>
      </c>
      <c r="D132" s="7">
        <v>0.34</v>
      </c>
    </row>
    <row r="133" spans="1:5" x14ac:dyDescent="0.25">
      <c r="B133" s="1">
        <v>5.4</v>
      </c>
      <c r="C133" s="7">
        <v>1</v>
      </c>
      <c r="D133" s="7">
        <v>0.31</v>
      </c>
    </row>
    <row r="134" spans="1:5" x14ac:dyDescent="0.25">
      <c r="B134" s="1">
        <v>4.5999999999999996</v>
      </c>
      <c r="C134" s="7">
        <v>0.95</v>
      </c>
      <c r="D134" s="7">
        <v>0.3</v>
      </c>
    </row>
    <row r="135" spans="1:5" x14ac:dyDescent="0.25">
      <c r="B135" s="1">
        <v>3.8</v>
      </c>
      <c r="C135" s="7">
        <v>0.5</v>
      </c>
      <c r="D135" s="7">
        <v>0.06</v>
      </c>
    </row>
    <row r="136" spans="1:5" x14ac:dyDescent="0.25">
      <c r="B136" s="1">
        <v>3.1</v>
      </c>
      <c r="C136" s="7">
        <v>0.1</v>
      </c>
      <c r="D136" s="7">
        <v>0</v>
      </c>
    </row>
    <row r="140" spans="1:5" x14ac:dyDescent="0.25">
      <c r="A140" s="24">
        <v>39386</v>
      </c>
      <c r="B140" s="25">
        <v>0.45833333333333331</v>
      </c>
      <c r="C140" s="2" t="s">
        <v>150</v>
      </c>
    </row>
    <row r="143" spans="1:5" x14ac:dyDescent="0.25">
      <c r="A143" s="1" t="s">
        <v>35</v>
      </c>
      <c r="B143" s="1" t="s">
        <v>61</v>
      </c>
      <c r="C143" s="1" t="s">
        <v>37</v>
      </c>
    </row>
    <row r="144" spans="1:5" x14ac:dyDescent="0.25">
      <c r="A144" s="1">
        <v>26</v>
      </c>
      <c r="B144" s="1">
        <v>0.01</v>
      </c>
      <c r="C144" s="1">
        <v>0</v>
      </c>
      <c r="E144" s="1" t="s">
        <v>38</v>
      </c>
    </row>
    <row r="145" spans="1:6" x14ac:dyDescent="0.25">
      <c r="A145" s="1">
        <v>25.02</v>
      </c>
      <c r="B145" s="1">
        <v>0.18</v>
      </c>
      <c r="C145" s="1">
        <v>0.06</v>
      </c>
    </row>
    <row r="146" spans="1:6" x14ac:dyDescent="0.25">
      <c r="A146" s="1">
        <v>24.04</v>
      </c>
      <c r="B146" s="1">
        <v>0.25</v>
      </c>
      <c r="C146" s="1">
        <v>0.13</v>
      </c>
      <c r="F146" s="1" t="s">
        <v>4</v>
      </c>
    </row>
    <row r="147" spans="1:6" x14ac:dyDescent="0.25">
      <c r="A147" s="1">
        <v>23.06</v>
      </c>
      <c r="B147" s="1">
        <v>0.32</v>
      </c>
      <c r="C147" s="1">
        <v>0.3</v>
      </c>
      <c r="E147" s="1" t="s">
        <v>38</v>
      </c>
      <c r="F147" s="1">
        <v>26</v>
      </c>
    </row>
    <row r="148" spans="1:6" x14ac:dyDescent="0.25">
      <c r="A148" s="1">
        <v>22.08</v>
      </c>
      <c r="B148" s="1">
        <v>0.45</v>
      </c>
      <c r="C148" s="1">
        <v>0.35</v>
      </c>
      <c r="E148" s="1" t="s">
        <v>39</v>
      </c>
      <c r="F148" s="1">
        <v>5.5</v>
      </c>
    </row>
    <row r="149" spans="1:6" x14ac:dyDescent="0.25">
      <c r="A149" s="1">
        <v>21.1</v>
      </c>
      <c r="B149" s="1">
        <v>0.52</v>
      </c>
      <c r="C149" s="1">
        <v>0.38</v>
      </c>
    </row>
    <row r="150" spans="1:6" x14ac:dyDescent="0.25">
      <c r="A150" s="1">
        <v>21</v>
      </c>
      <c r="B150" s="1">
        <v>0.6</v>
      </c>
      <c r="C150" s="1">
        <v>0.26</v>
      </c>
      <c r="E150" s="1" t="s">
        <v>90</v>
      </c>
    </row>
    <row r="151" spans="1:6" x14ac:dyDescent="0.25">
      <c r="A151" s="1">
        <v>20.02</v>
      </c>
      <c r="B151" s="1">
        <v>0.65</v>
      </c>
      <c r="C151" s="1">
        <v>0.41</v>
      </c>
    </row>
    <row r="152" spans="1:6" x14ac:dyDescent="0.25">
      <c r="A152" s="1">
        <v>19.04</v>
      </c>
      <c r="B152" s="1">
        <v>0.55000000000000004</v>
      </c>
      <c r="C152" s="1">
        <v>0.52</v>
      </c>
    </row>
    <row r="153" spans="1:6" x14ac:dyDescent="0.25">
      <c r="A153" s="1">
        <v>18.059999999999999</v>
      </c>
      <c r="B153" s="1">
        <v>0.61</v>
      </c>
      <c r="C153" s="1">
        <v>0.34</v>
      </c>
    </row>
    <row r="154" spans="1:6" x14ac:dyDescent="0.25">
      <c r="A154" s="1">
        <v>17.079999999999998</v>
      </c>
      <c r="B154" s="1">
        <v>0.65</v>
      </c>
      <c r="C154" s="1">
        <v>0.42</v>
      </c>
    </row>
    <row r="155" spans="1:6" x14ac:dyDescent="0.25">
      <c r="A155" s="1">
        <v>16.100000000000001</v>
      </c>
      <c r="B155" s="1">
        <v>0.7</v>
      </c>
      <c r="C155" s="1">
        <v>0.37</v>
      </c>
    </row>
    <row r="156" spans="1:6" x14ac:dyDescent="0.25">
      <c r="A156" s="1">
        <v>16</v>
      </c>
      <c r="B156" s="1">
        <v>0.7</v>
      </c>
      <c r="C156" s="1">
        <v>0.44</v>
      </c>
    </row>
    <row r="157" spans="1:6" x14ac:dyDescent="0.25">
      <c r="A157" s="1">
        <v>15.02</v>
      </c>
      <c r="B157" s="1">
        <v>0.75</v>
      </c>
      <c r="C157" s="1">
        <v>0.43</v>
      </c>
    </row>
    <row r="158" spans="1:6" x14ac:dyDescent="0.25">
      <c r="A158" s="1">
        <v>14.04</v>
      </c>
      <c r="B158" s="1">
        <v>0.75</v>
      </c>
      <c r="C158" s="1">
        <v>0.43</v>
      </c>
    </row>
    <row r="159" spans="1:6" x14ac:dyDescent="0.25">
      <c r="A159" s="1">
        <v>13.06</v>
      </c>
      <c r="B159" s="1">
        <v>0.75</v>
      </c>
      <c r="C159" s="1">
        <v>0.42</v>
      </c>
    </row>
    <row r="160" spans="1:6" x14ac:dyDescent="0.25">
      <c r="A160" s="1">
        <v>12.08</v>
      </c>
      <c r="B160" s="1">
        <v>0.75</v>
      </c>
      <c r="C160" s="1">
        <v>0.42</v>
      </c>
    </row>
    <row r="161" spans="1:5" x14ac:dyDescent="0.25">
      <c r="A161" s="1">
        <v>11.1</v>
      </c>
      <c r="B161" s="1">
        <v>0.9</v>
      </c>
      <c r="C161" s="1">
        <v>0.36</v>
      </c>
    </row>
    <row r="162" spans="1:5" x14ac:dyDescent="0.25">
      <c r="A162" s="1">
        <v>11</v>
      </c>
      <c r="B162" s="1">
        <v>1.08</v>
      </c>
      <c r="C162" s="1">
        <v>0.27</v>
      </c>
    </row>
    <row r="163" spans="1:5" x14ac:dyDescent="0.25">
      <c r="A163" s="1">
        <v>10.02</v>
      </c>
      <c r="B163" s="1">
        <v>1.1000000000000001</v>
      </c>
      <c r="C163" s="1">
        <v>0.34</v>
      </c>
    </row>
    <row r="164" spans="1:5" x14ac:dyDescent="0.25">
      <c r="A164" s="1">
        <v>9.0399999999999991</v>
      </c>
      <c r="B164" s="1">
        <v>1.1499999999999999</v>
      </c>
      <c r="C164" s="1">
        <v>0.32</v>
      </c>
    </row>
    <row r="165" spans="1:5" x14ac:dyDescent="0.25">
      <c r="A165" s="1">
        <v>8.06</v>
      </c>
      <c r="B165" s="1">
        <v>1.1000000000000001</v>
      </c>
      <c r="C165" s="1">
        <v>0.27</v>
      </c>
    </row>
    <row r="166" spans="1:5" x14ac:dyDescent="0.25">
      <c r="A166" s="1">
        <v>7.08</v>
      </c>
      <c r="B166" s="1">
        <v>1.1000000000000001</v>
      </c>
      <c r="C166" s="1">
        <v>0.26</v>
      </c>
    </row>
    <row r="167" spans="1:5" x14ac:dyDescent="0.25">
      <c r="A167" s="1">
        <v>6.1</v>
      </c>
      <c r="B167" s="1">
        <v>0.95</v>
      </c>
      <c r="C167" s="1">
        <v>0.19</v>
      </c>
    </row>
    <row r="168" spans="1:5" x14ac:dyDescent="0.25">
      <c r="A168" s="1">
        <v>5.5</v>
      </c>
      <c r="B168" s="1">
        <v>0.02</v>
      </c>
      <c r="C168" s="1">
        <v>0</v>
      </c>
      <c r="E168" s="1" t="s">
        <v>39</v>
      </c>
    </row>
  </sheetData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E4305-70A9-44B6-A528-503A1D37821E}">
  <dimension ref="A1:F226"/>
  <sheetViews>
    <sheetView workbookViewId="0">
      <selection activeCell="F12" sqref="F12"/>
    </sheetView>
  </sheetViews>
  <sheetFormatPr defaultRowHeight="13.2" x14ac:dyDescent="0.25"/>
  <cols>
    <col min="1" max="1" width="10.109375" style="1" customWidth="1"/>
    <col min="2" max="2" width="10.44140625" style="1" customWidth="1"/>
    <col min="3" max="3" width="14.88671875" style="1" customWidth="1"/>
    <col min="4" max="256" width="8.88671875" style="1"/>
    <col min="257" max="257" width="10.109375" style="1" customWidth="1"/>
    <col min="258" max="258" width="10.44140625" style="1" customWidth="1"/>
    <col min="259" max="259" width="14.88671875" style="1" customWidth="1"/>
    <col min="260" max="512" width="8.88671875" style="1"/>
    <col min="513" max="513" width="10.109375" style="1" customWidth="1"/>
    <col min="514" max="514" width="10.44140625" style="1" customWidth="1"/>
    <col min="515" max="515" width="14.88671875" style="1" customWidth="1"/>
    <col min="516" max="768" width="8.88671875" style="1"/>
    <col min="769" max="769" width="10.109375" style="1" customWidth="1"/>
    <col min="770" max="770" width="10.44140625" style="1" customWidth="1"/>
    <col min="771" max="771" width="14.88671875" style="1" customWidth="1"/>
    <col min="772" max="1024" width="8.88671875" style="1"/>
    <col min="1025" max="1025" width="10.109375" style="1" customWidth="1"/>
    <col min="1026" max="1026" width="10.44140625" style="1" customWidth="1"/>
    <col min="1027" max="1027" width="14.88671875" style="1" customWidth="1"/>
    <col min="1028" max="1280" width="8.88671875" style="1"/>
    <col min="1281" max="1281" width="10.109375" style="1" customWidth="1"/>
    <col min="1282" max="1282" width="10.44140625" style="1" customWidth="1"/>
    <col min="1283" max="1283" width="14.88671875" style="1" customWidth="1"/>
    <col min="1284" max="1536" width="8.88671875" style="1"/>
    <col min="1537" max="1537" width="10.109375" style="1" customWidth="1"/>
    <col min="1538" max="1538" width="10.44140625" style="1" customWidth="1"/>
    <col min="1539" max="1539" width="14.88671875" style="1" customWidth="1"/>
    <col min="1540" max="1792" width="8.88671875" style="1"/>
    <col min="1793" max="1793" width="10.109375" style="1" customWidth="1"/>
    <col min="1794" max="1794" width="10.44140625" style="1" customWidth="1"/>
    <col min="1795" max="1795" width="14.88671875" style="1" customWidth="1"/>
    <col min="1796" max="2048" width="8.88671875" style="1"/>
    <col min="2049" max="2049" width="10.109375" style="1" customWidth="1"/>
    <col min="2050" max="2050" width="10.44140625" style="1" customWidth="1"/>
    <col min="2051" max="2051" width="14.88671875" style="1" customWidth="1"/>
    <col min="2052" max="2304" width="8.88671875" style="1"/>
    <col min="2305" max="2305" width="10.109375" style="1" customWidth="1"/>
    <col min="2306" max="2306" width="10.44140625" style="1" customWidth="1"/>
    <col min="2307" max="2307" width="14.88671875" style="1" customWidth="1"/>
    <col min="2308" max="2560" width="8.88671875" style="1"/>
    <col min="2561" max="2561" width="10.109375" style="1" customWidth="1"/>
    <col min="2562" max="2562" width="10.44140625" style="1" customWidth="1"/>
    <col min="2563" max="2563" width="14.88671875" style="1" customWidth="1"/>
    <col min="2564" max="2816" width="8.88671875" style="1"/>
    <col min="2817" max="2817" width="10.109375" style="1" customWidth="1"/>
    <col min="2818" max="2818" width="10.44140625" style="1" customWidth="1"/>
    <col min="2819" max="2819" width="14.88671875" style="1" customWidth="1"/>
    <col min="2820" max="3072" width="8.88671875" style="1"/>
    <col min="3073" max="3073" width="10.109375" style="1" customWidth="1"/>
    <col min="3074" max="3074" width="10.44140625" style="1" customWidth="1"/>
    <col min="3075" max="3075" width="14.88671875" style="1" customWidth="1"/>
    <col min="3076" max="3328" width="8.88671875" style="1"/>
    <col min="3329" max="3329" width="10.109375" style="1" customWidth="1"/>
    <col min="3330" max="3330" width="10.44140625" style="1" customWidth="1"/>
    <col min="3331" max="3331" width="14.88671875" style="1" customWidth="1"/>
    <col min="3332" max="3584" width="8.88671875" style="1"/>
    <col min="3585" max="3585" width="10.109375" style="1" customWidth="1"/>
    <col min="3586" max="3586" width="10.44140625" style="1" customWidth="1"/>
    <col min="3587" max="3587" width="14.88671875" style="1" customWidth="1"/>
    <col min="3588" max="3840" width="8.88671875" style="1"/>
    <col min="3841" max="3841" width="10.109375" style="1" customWidth="1"/>
    <col min="3842" max="3842" width="10.44140625" style="1" customWidth="1"/>
    <col min="3843" max="3843" width="14.88671875" style="1" customWidth="1"/>
    <col min="3844" max="4096" width="8.88671875" style="1"/>
    <col min="4097" max="4097" width="10.109375" style="1" customWidth="1"/>
    <col min="4098" max="4098" width="10.44140625" style="1" customWidth="1"/>
    <col min="4099" max="4099" width="14.88671875" style="1" customWidth="1"/>
    <col min="4100" max="4352" width="8.88671875" style="1"/>
    <col min="4353" max="4353" width="10.109375" style="1" customWidth="1"/>
    <col min="4354" max="4354" width="10.44140625" style="1" customWidth="1"/>
    <col min="4355" max="4355" width="14.88671875" style="1" customWidth="1"/>
    <col min="4356" max="4608" width="8.88671875" style="1"/>
    <col min="4609" max="4609" width="10.109375" style="1" customWidth="1"/>
    <col min="4610" max="4610" width="10.44140625" style="1" customWidth="1"/>
    <col min="4611" max="4611" width="14.88671875" style="1" customWidth="1"/>
    <col min="4612" max="4864" width="8.88671875" style="1"/>
    <col min="4865" max="4865" width="10.109375" style="1" customWidth="1"/>
    <col min="4866" max="4866" width="10.44140625" style="1" customWidth="1"/>
    <col min="4867" max="4867" width="14.88671875" style="1" customWidth="1"/>
    <col min="4868" max="5120" width="8.88671875" style="1"/>
    <col min="5121" max="5121" width="10.109375" style="1" customWidth="1"/>
    <col min="5122" max="5122" width="10.44140625" style="1" customWidth="1"/>
    <col min="5123" max="5123" width="14.88671875" style="1" customWidth="1"/>
    <col min="5124" max="5376" width="8.88671875" style="1"/>
    <col min="5377" max="5377" width="10.109375" style="1" customWidth="1"/>
    <col min="5378" max="5378" width="10.44140625" style="1" customWidth="1"/>
    <col min="5379" max="5379" width="14.88671875" style="1" customWidth="1"/>
    <col min="5380" max="5632" width="8.88671875" style="1"/>
    <col min="5633" max="5633" width="10.109375" style="1" customWidth="1"/>
    <col min="5634" max="5634" width="10.44140625" style="1" customWidth="1"/>
    <col min="5635" max="5635" width="14.88671875" style="1" customWidth="1"/>
    <col min="5636" max="5888" width="8.88671875" style="1"/>
    <col min="5889" max="5889" width="10.109375" style="1" customWidth="1"/>
    <col min="5890" max="5890" width="10.44140625" style="1" customWidth="1"/>
    <col min="5891" max="5891" width="14.88671875" style="1" customWidth="1"/>
    <col min="5892" max="6144" width="8.88671875" style="1"/>
    <col min="6145" max="6145" width="10.109375" style="1" customWidth="1"/>
    <col min="6146" max="6146" width="10.44140625" style="1" customWidth="1"/>
    <col min="6147" max="6147" width="14.88671875" style="1" customWidth="1"/>
    <col min="6148" max="6400" width="8.88671875" style="1"/>
    <col min="6401" max="6401" width="10.109375" style="1" customWidth="1"/>
    <col min="6402" max="6402" width="10.44140625" style="1" customWidth="1"/>
    <col min="6403" max="6403" width="14.88671875" style="1" customWidth="1"/>
    <col min="6404" max="6656" width="8.88671875" style="1"/>
    <col min="6657" max="6657" width="10.109375" style="1" customWidth="1"/>
    <col min="6658" max="6658" width="10.44140625" style="1" customWidth="1"/>
    <col min="6659" max="6659" width="14.88671875" style="1" customWidth="1"/>
    <col min="6660" max="6912" width="8.88671875" style="1"/>
    <col min="6913" max="6913" width="10.109375" style="1" customWidth="1"/>
    <col min="6914" max="6914" width="10.44140625" style="1" customWidth="1"/>
    <col min="6915" max="6915" width="14.88671875" style="1" customWidth="1"/>
    <col min="6916" max="7168" width="8.88671875" style="1"/>
    <col min="7169" max="7169" width="10.109375" style="1" customWidth="1"/>
    <col min="7170" max="7170" width="10.44140625" style="1" customWidth="1"/>
    <col min="7171" max="7171" width="14.88671875" style="1" customWidth="1"/>
    <col min="7172" max="7424" width="8.88671875" style="1"/>
    <col min="7425" max="7425" width="10.109375" style="1" customWidth="1"/>
    <col min="7426" max="7426" width="10.44140625" style="1" customWidth="1"/>
    <col min="7427" max="7427" width="14.88671875" style="1" customWidth="1"/>
    <col min="7428" max="7680" width="8.88671875" style="1"/>
    <col min="7681" max="7681" width="10.109375" style="1" customWidth="1"/>
    <col min="7682" max="7682" width="10.44140625" style="1" customWidth="1"/>
    <col min="7683" max="7683" width="14.88671875" style="1" customWidth="1"/>
    <col min="7684" max="7936" width="8.88671875" style="1"/>
    <col min="7937" max="7937" width="10.109375" style="1" customWidth="1"/>
    <col min="7938" max="7938" width="10.44140625" style="1" customWidth="1"/>
    <col min="7939" max="7939" width="14.88671875" style="1" customWidth="1"/>
    <col min="7940" max="8192" width="8.88671875" style="1"/>
    <col min="8193" max="8193" width="10.109375" style="1" customWidth="1"/>
    <col min="8194" max="8194" width="10.44140625" style="1" customWidth="1"/>
    <col min="8195" max="8195" width="14.88671875" style="1" customWidth="1"/>
    <col min="8196" max="8448" width="8.88671875" style="1"/>
    <col min="8449" max="8449" width="10.109375" style="1" customWidth="1"/>
    <col min="8450" max="8450" width="10.44140625" style="1" customWidth="1"/>
    <col min="8451" max="8451" width="14.88671875" style="1" customWidth="1"/>
    <col min="8452" max="8704" width="8.88671875" style="1"/>
    <col min="8705" max="8705" width="10.109375" style="1" customWidth="1"/>
    <col min="8706" max="8706" width="10.44140625" style="1" customWidth="1"/>
    <col min="8707" max="8707" width="14.88671875" style="1" customWidth="1"/>
    <col min="8708" max="8960" width="8.88671875" style="1"/>
    <col min="8961" max="8961" width="10.109375" style="1" customWidth="1"/>
    <col min="8962" max="8962" width="10.44140625" style="1" customWidth="1"/>
    <col min="8963" max="8963" width="14.88671875" style="1" customWidth="1"/>
    <col min="8964" max="9216" width="8.88671875" style="1"/>
    <col min="9217" max="9217" width="10.109375" style="1" customWidth="1"/>
    <col min="9218" max="9218" width="10.44140625" style="1" customWidth="1"/>
    <col min="9219" max="9219" width="14.88671875" style="1" customWidth="1"/>
    <col min="9220" max="9472" width="8.88671875" style="1"/>
    <col min="9473" max="9473" width="10.109375" style="1" customWidth="1"/>
    <col min="9474" max="9474" width="10.44140625" style="1" customWidth="1"/>
    <col min="9475" max="9475" width="14.88671875" style="1" customWidth="1"/>
    <col min="9476" max="9728" width="8.88671875" style="1"/>
    <col min="9729" max="9729" width="10.109375" style="1" customWidth="1"/>
    <col min="9730" max="9730" width="10.44140625" style="1" customWidth="1"/>
    <col min="9731" max="9731" width="14.88671875" style="1" customWidth="1"/>
    <col min="9732" max="9984" width="8.88671875" style="1"/>
    <col min="9985" max="9985" width="10.109375" style="1" customWidth="1"/>
    <col min="9986" max="9986" width="10.44140625" style="1" customWidth="1"/>
    <col min="9987" max="9987" width="14.88671875" style="1" customWidth="1"/>
    <col min="9988" max="10240" width="8.88671875" style="1"/>
    <col min="10241" max="10241" width="10.109375" style="1" customWidth="1"/>
    <col min="10242" max="10242" width="10.44140625" style="1" customWidth="1"/>
    <col min="10243" max="10243" width="14.88671875" style="1" customWidth="1"/>
    <col min="10244" max="10496" width="8.88671875" style="1"/>
    <col min="10497" max="10497" width="10.109375" style="1" customWidth="1"/>
    <col min="10498" max="10498" width="10.44140625" style="1" customWidth="1"/>
    <col min="10499" max="10499" width="14.88671875" style="1" customWidth="1"/>
    <col min="10500" max="10752" width="8.88671875" style="1"/>
    <col min="10753" max="10753" width="10.109375" style="1" customWidth="1"/>
    <col min="10754" max="10754" width="10.44140625" style="1" customWidth="1"/>
    <col min="10755" max="10755" width="14.88671875" style="1" customWidth="1"/>
    <col min="10756" max="11008" width="8.88671875" style="1"/>
    <col min="11009" max="11009" width="10.109375" style="1" customWidth="1"/>
    <col min="11010" max="11010" width="10.44140625" style="1" customWidth="1"/>
    <col min="11011" max="11011" width="14.88671875" style="1" customWidth="1"/>
    <col min="11012" max="11264" width="8.88671875" style="1"/>
    <col min="11265" max="11265" width="10.109375" style="1" customWidth="1"/>
    <col min="11266" max="11266" width="10.44140625" style="1" customWidth="1"/>
    <col min="11267" max="11267" width="14.88671875" style="1" customWidth="1"/>
    <col min="11268" max="11520" width="8.88671875" style="1"/>
    <col min="11521" max="11521" width="10.109375" style="1" customWidth="1"/>
    <col min="11522" max="11522" width="10.44140625" style="1" customWidth="1"/>
    <col min="11523" max="11523" width="14.88671875" style="1" customWidth="1"/>
    <col min="11524" max="11776" width="8.88671875" style="1"/>
    <col min="11777" max="11777" width="10.109375" style="1" customWidth="1"/>
    <col min="11778" max="11778" width="10.44140625" style="1" customWidth="1"/>
    <col min="11779" max="11779" width="14.88671875" style="1" customWidth="1"/>
    <col min="11780" max="12032" width="8.88671875" style="1"/>
    <col min="12033" max="12033" width="10.109375" style="1" customWidth="1"/>
    <col min="12034" max="12034" width="10.44140625" style="1" customWidth="1"/>
    <col min="12035" max="12035" width="14.88671875" style="1" customWidth="1"/>
    <col min="12036" max="12288" width="8.88671875" style="1"/>
    <col min="12289" max="12289" width="10.109375" style="1" customWidth="1"/>
    <col min="12290" max="12290" width="10.44140625" style="1" customWidth="1"/>
    <col min="12291" max="12291" width="14.88671875" style="1" customWidth="1"/>
    <col min="12292" max="12544" width="8.88671875" style="1"/>
    <col min="12545" max="12545" width="10.109375" style="1" customWidth="1"/>
    <col min="12546" max="12546" width="10.44140625" style="1" customWidth="1"/>
    <col min="12547" max="12547" width="14.88671875" style="1" customWidth="1"/>
    <col min="12548" max="12800" width="8.88671875" style="1"/>
    <col min="12801" max="12801" width="10.109375" style="1" customWidth="1"/>
    <col min="12802" max="12802" width="10.44140625" style="1" customWidth="1"/>
    <col min="12803" max="12803" width="14.88671875" style="1" customWidth="1"/>
    <col min="12804" max="13056" width="8.88671875" style="1"/>
    <col min="13057" max="13057" width="10.109375" style="1" customWidth="1"/>
    <col min="13058" max="13058" width="10.44140625" style="1" customWidth="1"/>
    <col min="13059" max="13059" width="14.88671875" style="1" customWidth="1"/>
    <col min="13060" max="13312" width="8.88671875" style="1"/>
    <col min="13313" max="13313" width="10.109375" style="1" customWidth="1"/>
    <col min="13314" max="13314" width="10.44140625" style="1" customWidth="1"/>
    <col min="13315" max="13315" width="14.88671875" style="1" customWidth="1"/>
    <col min="13316" max="13568" width="8.88671875" style="1"/>
    <col min="13569" max="13569" width="10.109375" style="1" customWidth="1"/>
    <col min="13570" max="13570" width="10.44140625" style="1" customWidth="1"/>
    <col min="13571" max="13571" width="14.88671875" style="1" customWidth="1"/>
    <col min="13572" max="13824" width="8.88671875" style="1"/>
    <col min="13825" max="13825" width="10.109375" style="1" customWidth="1"/>
    <col min="13826" max="13826" width="10.44140625" style="1" customWidth="1"/>
    <col min="13827" max="13827" width="14.88671875" style="1" customWidth="1"/>
    <col min="13828" max="14080" width="8.88671875" style="1"/>
    <col min="14081" max="14081" width="10.109375" style="1" customWidth="1"/>
    <col min="14082" max="14082" width="10.44140625" style="1" customWidth="1"/>
    <col min="14083" max="14083" width="14.88671875" style="1" customWidth="1"/>
    <col min="14084" max="14336" width="8.88671875" style="1"/>
    <col min="14337" max="14337" width="10.109375" style="1" customWidth="1"/>
    <col min="14338" max="14338" width="10.44140625" style="1" customWidth="1"/>
    <col min="14339" max="14339" width="14.88671875" style="1" customWidth="1"/>
    <col min="14340" max="14592" width="8.88671875" style="1"/>
    <col min="14593" max="14593" width="10.109375" style="1" customWidth="1"/>
    <col min="14594" max="14594" width="10.44140625" style="1" customWidth="1"/>
    <col min="14595" max="14595" width="14.88671875" style="1" customWidth="1"/>
    <col min="14596" max="14848" width="8.88671875" style="1"/>
    <col min="14849" max="14849" width="10.109375" style="1" customWidth="1"/>
    <col min="14850" max="14850" width="10.44140625" style="1" customWidth="1"/>
    <col min="14851" max="14851" width="14.88671875" style="1" customWidth="1"/>
    <col min="14852" max="15104" width="8.88671875" style="1"/>
    <col min="15105" max="15105" width="10.109375" style="1" customWidth="1"/>
    <col min="15106" max="15106" width="10.44140625" style="1" customWidth="1"/>
    <col min="15107" max="15107" width="14.88671875" style="1" customWidth="1"/>
    <col min="15108" max="15360" width="8.88671875" style="1"/>
    <col min="15361" max="15361" width="10.109375" style="1" customWidth="1"/>
    <col min="15362" max="15362" width="10.44140625" style="1" customWidth="1"/>
    <col min="15363" max="15363" width="14.88671875" style="1" customWidth="1"/>
    <col min="15364" max="15616" width="8.88671875" style="1"/>
    <col min="15617" max="15617" width="10.109375" style="1" customWidth="1"/>
    <col min="15618" max="15618" width="10.44140625" style="1" customWidth="1"/>
    <col min="15619" max="15619" width="14.88671875" style="1" customWidth="1"/>
    <col min="15620" max="15872" width="8.88671875" style="1"/>
    <col min="15873" max="15873" width="10.109375" style="1" customWidth="1"/>
    <col min="15874" max="15874" width="10.44140625" style="1" customWidth="1"/>
    <col min="15875" max="15875" width="14.88671875" style="1" customWidth="1"/>
    <col min="15876" max="16128" width="8.88671875" style="1"/>
    <col min="16129" max="16129" width="10.109375" style="1" customWidth="1"/>
    <col min="16130" max="16130" width="10.44140625" style="1" customWidth="1"/>
    <col min="16131" max="16131" width="14.88671875" style="1" customWidth="1"/>
    <col min="16132" max="16384" width="8.88671875" style="1"/>
  </cols>
  <sheetData>
    <row r="1" spans="1:4" x14ac:dyDescent="0.25">
      <c r="A1" s="2" t="s">
        <v>146</v>
      </c>
    </row>
    <row r="2" spans="1:4" x14ac:dyDescent="0.25">
      <c r="A2" s="1" t="s">
        <v>120</v>
      </c>
    </row>
    <row r="4" spans="1:4" x14ac:dyDescent="0.25">
      <c r="A4" s="24">
        <v>39233</v>
      </c>
      <c r="B4" s="25">
        <v>0.54166666666666663</v>
      </c>
      <c r="C4" s="2" t="s">
        <v>149</v>
      </c>
    </row>
    <row r="5" spans="1:4" x14ac:dyDescent="0.25">
      <c r="A5" s="1" t="s">
        <v>74</v>
      </c>
      <c r="B5" s="1" t="s">
        <v>27</v>
      </c>
    </row>
    <row r="7" spans="1:4" x14ac:dyDescent="0.25">
      <c r="B7" s="1" t="s">
        <v>29</v>
      </c>
      <c r="C7" s="1" t="s">
        <v>30</v>
      </c>
      <c r="D7" s="1" t="s">
        <v>31</v>
      </c>
    </row>
    <row r="8" spans="1:4" x14ac:dyDescent="0.25">
      <c r="B8" s="1" t="s">
        <v>32</v>
      </c>
      <c r="C8" s="1" t="s">
        <v>33</v>
      </c>
      <c r="D8" s="1" t="s">
        <v>34</v>
      </c>
    </row>
    <row r="9" spans="1:4" x14ac:dyDescent="0.25">
      <c r="B9" s="7">
        <v>4.5</v>
      </c>
      <c r="C9" s="7">
        <v>0.3</v>
      </c>
      <c r="D9" s="7">
        <v>0.38</v>
      </c>
    </row>
    <row r="10" spans="1:4" x14ac:dyDescent="0.25">
      <c r="B10" s="7">
        <v>5.5</v>
      </c>
      <c r="C10" s="7">
        <v>0.6</v>
      </c>
      <c r="D10" s="7">
        <v>0.51</v>
      </c>
    </row>
    <row r="11" spans="1:4" x14ac:dyDescent="0.25">
      <c r="B11" s="7">
        <v>6.5</v>
      </c>
      <c r="C11" s="7">
        <v>0.8</v>
      </c>
      <c r="D11" s="7">
        <v>0.59</v>
      </c>
    </row>
    <row r="12" spans="1:4" x14ac:dyDescent="0.25">
      <c r="B12" s="7">
        <v>7.5</v>
      </c>
      <c r="C12" s="7">
        <v>0.95</v>
      </c>
      <c r="D12" s="7">
        <v>0.5</v>
      </c>
    </row>
    <row r="13" spans="1:4" x14ac:dyDescent="0.25">
      <c r="B13" s="7">
        <v>8.5</v>
      </c>
      <c r="C13" s="7">
        <v>0.95</v>
      </c>
      <c r="D13" s="7">
        <v>0.55000000000000004</v>
      </c>
    </row>
    <row r="14" spans="1:4" x14ac:dyDescent="0.25">
      <c r="B14" s="7">
        <v>9.5</v>
      </c>
      <c r="C14" s="7">
        <v>1.1000000000000001</v>
      </c>
      <c r="D14" s="7">
        <v>0.6</v>
      </c>
    </row>
    <row r="15" spans="1:4" x14ac:dyDescent="0.25">
      <c r="B15" s="7">
        <v>10.5</v>
      </c>
      <c r="C15" s="7">
        <v>1.1000000000000001</v>
      </c>
      <c r="D15" s="7">
        <v>0.61</v>
      </c>
    </row>
    <row r="16" spans="1:4" x14ac:dyDescent="0.25">
      <c r="B16" s="7">
        <v>12</v>
      </c>
      <c r="C16" s="7">
        <v>1.3</v>
      </c>
      <c r="D16" s="7">
        <v>0.72</v>
      </c>
    </row>
    <row r="17" spans="2:4" x14ac:dyDescent="0.25">
      <c r="B17" s="7">
        <v>14</v>
      </c>
      <c r="C17" s="7">
        <v>1.5</v>
      </c>
      <c r="D17" s="7">
        <v>0.75</v>
      </c>
    </row>
    <row r="18" spans="2:4" x14ac:dyDescent="0.25">
      <c r="B18" s="7">
        <v>16</v>
      </c>
      <c r="C18" s="7">
        <v>1.25</v>
      </c>
      <c r="D18" s="7">
        <v>0.82</v>
      </c>
    </row>
    <row r="19" spans="2:4" x14ac:dyDescent="0.25">
      <c r="B19" s="7">
        <v>18</v>
      </c>
      <c r="C19" s="7">
        <v>1.8</v>
      </c>
      <c r="D19" s="7">
        <v>1.1299999999999999</v>
      </c>
    </row>
    <row r="20" spans="2:4" x14ac:dyDescent="0.25">
      <c r="B20" s="7">
        <v>20</v>
      </c>
      <c r="C20" s="7">
        <v>1.7</v>
      </c>
      <c r="D20" s="7">
        <v>1.42</v>
      </c>
    </row>
    <row r="21" spans="2:4" x14ac:dyDescent="0.25">
      <c r="B21" s="7">
        <v>22</v>
      </c>
      <c r="C21" s="7">
        <v>1.8</v>
      </c>
      <c r="D21" s="7">
        <v>1.4</v>
      </c>
    </row>
    <row r="22" spans="2:4" x14ac:dyDescent="0.25">
      <c r="B22" s="7">
        <v>24</v>
      </c>
      <c r="C22" s="7">
        <v>2.5</v>
      </c>
      <c r="D22" s="7">
        <v>1.71</v>
      </c>
    </row>
    <row r="23" spans="2:4" x14ac:dyDescent="0.25">
      <c r="B23" s="7">
        <v>26</v>
      </c>
      <c r="C23" s="7">
        <v>2.4</v>
      </c>
      <c r="D23" s="7">
        <v>1.6</v>
      </c>
    </row>
    <row r="24" spans="2:4" x14ac:dyDescent="0.25">
      <c r="B24" s="7">
        <v>28</v>
      </c>
      <c r="C24" s="7">
        <v>2.2999999999999998</v>
      </c>
      <c r="D24" s="7">
        <v>1.45</v>
      </c>
    </row>
    <row r="25" spans="2:4" x14ac:dyDescent="0.25">
      <c r="B25" s="7">
        <v>30</v>
      </c>
      <c r="C25" s="7">
        <v>2.1</v>
      </c>
      <c r="D25" s="7">
        <v>1.2</v>
      </c>
    </row>
    <row r="26" spans="2:4" x14ac:dyDescent="0.25">
      <c r="B26" s="7">
        <v>32</v>
      </c>
      <c r="C26" s="7">
        <v>1.8</v>
      </c>
      <c r="D26" s="7">
        <v>1.2</v>
      </c>
    </row>
    <row r="27" spans="2:4" x14ac:dyDescent="0.25">
      <c r="B27" s="7">
        <v>34</v>
      </c>
      <c r="C27" s="7">
        <v>1.8</v>
      </c>
      <c r="D27" s="7">
        <v>1.18</v>
      </c>
    </row>
    <row r="28" spans="2:4" x14ac:dyDescent="0.25">
      <c r="B28" s="7">
        <v>36</v>
      </c>
      <c r="C28" s="7">
        <v>1.7</v>
      </c>
      <c r="D28" s="7">
        <v>1.2</v>
      </c>
    </row>
    <row r="29" spans="2:4" x14ac:dyDescent="0.25">
      <c r="B29" s="7">
        <v>38</v>
      </c>
      <c r="C29" s="7">
        <v>1.5</v>
      </c>
      <c r="D29" s="7">
        <v>1.3</v>
      </c>
    </row>
    <row r="30" spans="2:4" x14ac:dyDescent="0.25">
      <c r="B30" s="7">
        <v>40</v>
      </c>
      <c r="C30" s="7">
        <v>1.6</v>
      </c>
      <c r="D30" s="7">
        <v>1.1399999999999999</v>
      </c>
    </row>
    <row r="31" spans="2:4" x14ac:dyDescent="0.25">
      <c r="B31" s="7">
        <v>42</v>
      </c>
      <c r="C31" s="7">
        <v>1.6</v>
      </c>
      <c r="D31" s="7">
        <v>0.83</v>
      </c>
    </row>
    <row r="32" spans="2:4" x14ac:dyDescent="0.25">
      <c r="B32" s="7">
        <v>44</v>
      </c>
      <c r="C32" s="7">
        <v>0.7</v>
      </c>
      <c r="D32" s="7">
        <v>0.7</v>
      </c>
    </row>
    <row r="33" spans="1:4" x14ac:dyDescent="0.25">
      <c r="B33" s="7">
        <v>46</v>
      </c>
      <c r="C33" s="7">
        <v>0.7</v>
      </c>
      <c r="D33" s="7">
        <v>0.45</v>
      </c>
    </row>
    <row r="34" spans="1:4" x14ac:dyDescent="0.25">
      <c r="B34" s="7">
        <v>48</v>
      </c>
      <c r="C34" s="7">
        <v>0.6</v>
      </c>
      <c r="D34" s="7">
        <v>0.23</v>
      </c>
    </row>
    <row r="35" spans="1:4" x14ac:dyDescent="0.25">
      <c r="B35" s="7">
        <v>50</v>
      </c>
      <c r="C35" s="7">
        <v>1</v>
      </c>
      <c r="D35" s="7">
        <v>0.06</v>
      </c>
    </row>
    <row r="36" spans="1:4" x14ac:dyDescent="0.25">
      <c r="B36" s="7">
        <v>52</v>
      </c>
      <c r="C36" s="7">
        <v>1.6</v>
      </c>
      <c r="D36" s="7">
        <v>0.15</v>
      </c>
    </row>
    <row r="37" spans="1:4" x14ac:dyDescent="0.25">
      <c r="B37" s="7">
        <v>53.5</v>
      </c>
      <c r="C37" s="7">
        <v>1.8</v>
      </c>
      <c r="D37" s="7">
        <v>0.1</v>
      </c>
    </row>
    <row r="40" spans="1:4" x14ac:dyDescent="0.25">
      <c r="A40" s="24">
        <v>39233</v>
      </c>
      <c r="B40" s="2"/>
      <c r="C40" s="2" t="s">
        <v>147</v>
      </c>
    </row>
    <row r="41" spans="1:4" x14ac:dyDescent="0.25">
      <c r="A41" s="1" t="s">
        <v>74</v>
      </c>
      <c r="B41" s="1" t="s">
        <v>91</v>
      </c>
    </row>
    <row r="43" spans="1:4" x14ac:dyDescent="0.25">
      <c r="B43" s="1" t="s">
        <v>29</v>
      </c>
      <c r="C43" s="1" t="s">
        <v>30</v>
      </c>
      <c r="D43" s="1" t="s">
        <v>31</v>
      </c>
    </row>
    <row r="44" spans="1:4" x14ac:dyDescent="0.25">
      <c r="B44" s="1" t="s">
        <v>32</v>
      </c>
      <c r="C44" s="1" t="s">
        <v>33</v>
      </c>
      <c r="D44" s="1" t="s">
        <v>34</v>
      </c>
    </row>
    <row r="45" spans="1:4" x14ac:dyDescent="0.25">
      <c r="B45" s="1">
        <v>58</v>
      </c>
      <c r="C45" s="7">
        <v>0.4</v>
      </c>
      <c r="D45" s="7">
        <v>0.06</v>
      </c>
    </row>
    <row r="46" spans="1:4" x14ac:dyDescent="0.25">
      <c r="B46" s="1">
        <v>56</v>
      </c>
      <c r="C46" s="7">
        <v>0.7</v>
      </c>
      <c r="D46" s="7">
        <v>0.46</v>
      </c>
    </row>
    <row r="47" spans="1:4" x14ac:dyDescent="0.25">
      <c r="B47" s="1">
        <v>54</v>
      </c>
      <c r="C47" s="7">
        <v>0.8</v>
      </c>
      <c r="D47" s="7">
        <v>0.56000000000000005</v>
      </c>
    </row>
    <row r="48" spans="1:4" x14ac:dyDescent="0.25">
      <c r="B48" s="1">
        <v>52</v>
      </c>
      <c r="C48" s="7">
        <v>0.8</v>
      </c>
      <c r="D48" s="7">
        <v>0.66</v>
      </c>
    </row>
    <row r="49" spans="2:4" x14ac:dyDescent="0.25">
      <c r="B49" s="1">
        <v>50</v>
      </c>
      <c r="C49" s="7">
        <v>1.25</v>
      </c>
      <c r="D49" s="7">
        <v>1.77</v>
      </c>
    </row>
    <row r="50" spans="2:4" x14ac:dyDescent="0.25">
      <c r="B50" s="1">
        <v>48</v>
      </c>
      <c r="C50" s="7">
        <v>1</v>
      </c>
      <c r="D50" s="7">
        <v>0.75</v>
      </c>
    </row>
    <row r="51" spans="2:4" x14ac:dyDescent="0.25">
      <c r="B51" s="1">
        <v>46</v>
      </c>
      <c r="C51" s="7">
        <v>1.1000000000000001</v>
      </c>
      <c r="D51" s="7">
        <v>0.8</v>
      </c>
    </row>
    <row r="52" spans="2:4" x14ac:dyDescent="0.25">
      <c r="B52" s="1">
        <v>44</v>
      </c>
      <c r="C52" s="7">
        <v>1.2</v>
      </c>
      <c r="D52" s="7">
        <v>0.52</v>
      </c>
    </row>
    <row r="53" spans="2:4" x14ac:dyDescent="0.25">
      <c r="B53" s="1">
        <v>42</v>
      </c>
      <c r="C53" s="7">
        <v>1.2</v>
      </c>
      <c r="D53" s="7">
        <v>0.73</v>
      </c>
    </row>
    <row r="54" spans="2:4" x14ac:dyDescent="0.25">
      <c r="B54" s="1">
        <v>40</v>
      </c>
      <c r="C54" s="7">
        <v>1.1000000000000001</v>
      </c>
      <c r="D54" s="7">
        <v>0.7</v>
      </c>
    </row>
    <row r="55" spans="2:4" x14ac:dyDescent="0.25">
      <c r="B55" s="1">
        <v>38</v>
      </c>
      <c r="C55" s="7">
        <v>1.2</v>
      </c>
      <c r="D55" s="7">
        <v>0.92</v>
      </c>
    </row>
    <row r="56" spans="2:4" x14ac:dyDescent="0.25">
      <c r="B56" s="1">
        <v>36</v>
      </c>
      <c r="C56" s="7">
        <v>1.2</v>
      </c>
      <c r="D56" s="7">
        <v>0.87</v>
      </c>
    </row>
    <row r="57" spans="2:4" x14ac:dyDescent="0.25">
      <c r="B57" s="1">
        <v>34</v>
      </c>
      <c r="C57" s="7">
        <v>1.2</v>
      </c>
      <c r="D57" s="7">
        <v>0.92</v>
      </c>
    </row>
    <row r="58" spans="2:4" x14ac:dyDescent="0.25">
      <c r="B58" s="1">
        <v>32</v>
      </c>
      <c r="C58" s="7">
        <v>1.3</v>
      </c>
      <c r="D58" s="7">
        <v>0.92</v>
      </c>
    </row>
    <row r="59" spans="2:4" x14ac:dyDescent="0.25">
      <c r="B59" s="1">
        <v>30</v>
      </c>
      <c r="C59" s="7">
        <v>1.4</v>
      </c>
      <c r="D59" s="7">
        <v>0.71</v>
      </c>
    </row>
    <row r="60" spans="2:4" x14ac:dyDescent="0.25">
      <c r="B60" s="1">
        <v>28</v>
      </c>
      <c r="C60" s="7">
        <v>1.5</v>
      </c>
      <c r="D60" s="7">
        <v>0.62</v>
      </c>
    </row>
    <row r="61" spans="2:4" x14ac:dyDescent="0.25">
      <c r="B61" s="1">
        <v>26</v>
      </c>
      <c r="C61" s="7">
        <v>1.5</v>
      </c>
      <c r="D61" s="7">
        <v>0.79</v>
      </c>
    </row>
    <row r="62" spans="2:4" x14ac:dyDescent="0.25">
      <c r="B62" s="1">
        <v>24</v>
      </c>
      <c r="C62" s="7">
        <v>1.5</v>
      </c>
      <c r="D62" s="7">
        <v>0.86</v>
      </c>
    </row>
    <row r="63" spans="2:4" x14ac:dyDescent="0.25">
      <c r="B63" s="1">
        <v>22</v>
      </c>
      <c r="C63" s="7">
        <v>1.6</v>
      </c>
      <c r="D63" s="7">
        <v>0.79</v>
      </c>
    </row>
    <row r="64" spans="2:4" x14ac:dyDescent="0.25">
      <c r="B64" s="1">
        <v>20</v>
      </c>
      <c r="C64" s="7">
        <v>1.65</v>
      </c>
      <c r="D64" s="7">
        <v>0.7</v>
      </c>
    </row>
    <row r="65" spans="1:4" x14ac:dyDescent="0.25">
      <c r="B65" s="1">
        <v>18</v>
      </c>
      <c r="C65" s="7">
        <v>1.7</v>
      </c>
      <c r="D65" s="7">
        <v>0.95</v>
      </c>
    </row>
    <row r="66" spans="1:4" x14ac:dyDescent="0.25">
      <c r="B66" s="1">
        <v>16</v>
      </c>
      <c r="C66" s="7">
        <v>1.7</v>
      </c>
      <c r="D66" s="7">
        <v>0.86</v>
      </c>
    </row>
    <row r="67" spans="1:4" x14ac:dyDescent="0.25">
      <c r="B67" s="1">
        <v>14</v>
      </c>
      <c r="C67" s="7">
        <v>1.75</v>
      </c>
      <c r="D67" s="7">
        <v>0.92</v>
      </c>
    </row>
    <row r="68" spans="1:4" x14ac:dyDescent="0.25">
      <c r="B68" s="1">
        <v>12</v>
      </c>
      <c r="C68" s="7">
        <v>1.6</v>
      </c>
      <c r="D68" s="7">
        <v>0.72</v>
      </c>
    </row>
    <row r="69" spans="1:4" x14ac:dyDescent="0.25">
      <c r="B69" s="1">
        <v>10</v>
      </c>
      <c r="C69" s="7">
        <v>1.5</v>
      </c>
      <c r="D69" s="7">
        <v>0.73</v>
      </c>
    </row>
    <row r="70" spans="1:4" x14ac:dyDescent="0.25">
      <c r="B70" s="1">
        <v>8</v>
      </c>
      <c r="C70" s="7">
        <v>1.4</v>
      </c>
      <c r="D70" s="7">
        <v>0.73</v>
      </c>
    </row>
    <row r="71" spans="1:4" x14ac:dyDescent="0.25">
      <c r="B71" s="1">
        <v>6</v>
      </c>
      <c r="C71" s="7">
        <v>1.1499999999999999</v>
      </c>
      <c r="D71" s="7">
        <v>0.65</v>
      </c>
    </row>
    <row r="72" spans="1:4" x14ac:dyDescent="0.25">
      <c r="B72" s="1">
        <v>4</v>
      </c>
      <c r="C72" s="7">
        <v>1</v>
      </c>
      <c r="D72" s="7">
        <v>0.5</v>
      </c>
    </row>
    <row r="73" spans="1:4" x14ac:dyDescent="0.25">
      <c r="B73" s="1">
        <v>3</v>
      </c>
      <c r="C73" s="7">
        <v>0.15</v>
      </c>
      <c r="D73" s="7">
        <v>0.4</v>
      </c>
    </row>
    <row r="78" spans="1:4" x14ac:dyDescent="0.25">
      <c r="A78" s="1" t="s">
        <v>92</v>
      </c>
    </row>
    <row r="80" spans="1:4" x14ac:dyDescent="0.25">
      <c r="A80" s="24">
        <v>39303</v>
      </c>
      <c r="B80" s="25">
        <v>0.35416666666666669</v>
      </c>
      <c r="C80" s="2" t="s">
        <v>149</v>
      </c>
    </row>
    <row r="81" spans="1:6" x14ac:dyDescent="0.25">
      <c r="A81" s="1" t="s">
        <v>59</v>
      </c>
      <c r="B81" s="1" t="s">
        <v>59</v>
      </c>
    </row>
    <row r="82" spans="1:6" x14ac:dyDescent="0.25">
      <c r="A82" s="1" t="s">
        <v>40</v>
      </c>
      <c r="B82" s="1" t="s">
        <v>41</v>
      </c>
      <c r="C82" s="1" t="s">
        <v>93</v>
      </c>
    </row>
    <row r="83" spans="1:6" x14ac:dyDescent="0.25">
      <c r="A83" s="1">
        <v>0</v>
      </c>
      <c r="B83" s="1">
        <v>0.1</v>
      </c>
      <c r="C83" s="1">
        <v>0</v>
      </c>
    </row>
    <row r="84" spans="1:6" x14ac:dyDescent="0.25">
      <c r="A84" s="1">
        <v>1</v>
      </c>
      <c r="B84" s="1">
        <v>0.3</v>
      </c>
      <c r="C84" s="1">
        <v>0.15</v>
      </c>
    </row>
    <row r="85" spans="1:6" x14ac:dyDescent="0.25">
      <c r="A85" s="1">
        <v>2</v>
      </c>
      <c r="B85" s="1">
        <v>0.4</v>
      </c>
      <c r="C85" s="1">
        <v>0.2</v>
      </c>
    </row>
    <row r="86" spans="1:6" x14ac:dyDescent="0.25">
      <c r="A86" s="1">
        <v>3</v>
      </c>
      <c r="B86" s="1">
        <v>0.5</v>
      </c>
      <c r="C86" s="1">
        <v>0.31</v>
      </c>
    </row>
    <row r="87" spans="1:6" x14ac:dyDescent="0.25">
      <c r="A87" s="1">
        <v>4</v>
      </c>
      <c r="B87" s="1">
        <v>0.4</v>
      </c>
      <c r="C87" s="1">
        <v>0.17</v>
      </c>
    </row>
    <row r="88" spans="1:6" x14ac:dyDescent="0.25">
      <c r="A88" s="1">
        <v>5</v>
      </c>
      <c r="B88" s="1">
        <v>0.4</v>
      </c>
      <c r="C88" s="1">
        <v>0.23</v>
      </c>
      <c r="F88" s="1" t="s">
        <v>4</v>
      </c>
    </row>
    <row r="89" spans="1:6" x14ac:dyDescent="0.25">
      <c r="A89" s="1">
        <v>6</v>
      </c>
      <c r="B89" s="1">
        <v>0.4</v>
      </c>
      <c r="C89" s="1">
        <v>0.24</v>
      </c>
      <c r="E89" s="1" t="s">
        <v>39</v>
      </c>
      <c r="F89" s="1">
        <v>8</v>
      </c>
    </row>
    <row r="90" spans="1:6" x14ac:dyDescent="0.25">
      <c r="A90" s="1">
        <v>7</v>
      </c>
      <c r="B90" s="1">
        <v>0.4</v>
      </c>
      <c r="C90" s="1">
        <v>0.23</v>
      </c>
      <c r="E90" s="1" t="s">
        <v>38</v>
      </c>
      <c r="F90" s="1">
        <v>60</v>
      </c>
    </row>
    <row r="91" spans="1:6" x14ac:dyDescent="0.25">
      <c r="A91" s="1">
        <v>8</v>
      </c>
      <c r="B91" s="1">
        <v>0.4</v>
      </c>
      <c r="C91" s="1">
        <v>0.21</v>
      </c>
    </row>
    <row r="92" spans="1:6" x14ac:dyDescent="0.25">
      <c r="A92" s="1">
        <v>9</v>
      </c>
      <c r="B92" s="1">
        <v>0.45</v>
      </c>
      <c r="C92" s="1">
        <v>0.27</v>
      </c>
    </row>
    <row r="93" spans="1:6" x14ac:dyDescent="0.25">
      <c r="A93" s="1">
        <v>10</v>
      </c>
      <c r="B93" s="1">
        <v>0.6</v>
      </c>
      <c r="C93" s="1">
        <v>0.19</v>
      </c>
    </row>
    <row r="94" spans="1:6" x14ac:dyDescent="0.25">
      <c r="A94" s="1">
        <v>11</v>
      </c>
      <c r="B94" s="1">
        <v>0.4</v>
      </c>
      <c r="C94" s="1">
        <v>0.28999999999999998</v>
      </c>
    </row>
    <row r="95" spans="1:6" x14ac:dyDescent="0.25">
      <c r="A95" s="1">
        <v>12</v>
      </c>
      <c r="B95" s="1">
        <v>0.4</v>
      </c>
      <c r="C95" s="1">
        <v>0.34</v>
      </c>
    </row>
    <row r="96" spans="1:6" x14ac:dyDescent="0.25">
      <c r="A96" s="1">
        <v>13</v>
      </c>
      <c r="B96" s="1">
        <v>0.4</v>
      </c>
      <c r="C96" s="1">
        <v>0.34</v>
      </c>
    </row>
    <row r="97" spans="1:3" x14ac:dyDescent="0.25">
      <c r="A97" s="1">
        <v>14</v>
      </c>
      <c r="B97" s="1">
        <v>0.4</v>
      </c>
      <c r="C97" s="1">
        <v>0.25</v>
      </c>
    </row>
    <row r="98" spans="1:3" x14ac:dyDescent="0.25">
      <c r="A98" s="1">
        <v>15</v>
      </c>
      <c r="B98" s="1">
        <v>0.5</v>
      </c>
      <c r="C98" s="1">
        <v>0.4</v>
      </c>
    </row>
    <row r="99" spans="1:3" x14ac:dyDescent="0.25">
      <c r="A99" s="1">
        <v>16</v>
      </c>
      <c r="B99" s="1">
        <v>0.6</v>
      </c>
      <c r="C99" s="1">
        <v>0.37</v>
      </c>
    </row>
    <row r="100" spans="1:3" x14ac:dyDescent="0.25">
      <c r="A100" s="1">
        <v>17</v>
      </c>
      <c r="B100" s="1">
        <v>0.65</v>
      </c>
      <c r="C100" s="1">
        <v>0.24</v>
      </c>
    </row>
    <row r="101" spans="1:3" x14ac:dyDescent="0.25">
      <c r="A101" s="1">
        <v>18</v>
      </c>
      <c r="B101" s="1">
        <v>0.7</v>
      </c>
      <c r="C101" s="1">
        <v>0.43</v>
      </c>
    </row>
    <row r="102" spans="1:3" x14ac:dyDescent="0.25">
      <c r="A102" s="1">
        <v>19</v>
      </c>
      <c r="B102" s="1">
        <v>0.65</v>
      </c>
      <c r="C102" s="1">
        <v>0.28000000000000003</v>
      </c>
    </row>
    <row r="103" spans="1:3" x14ac:dyDescent="0.25">
      <c r="A103" s="1">
        <v>20</v>
      </c>
      <c r="B103" s="1">
        <v>0.6</v>
      </c>
      <c r="C103" s="1">
        <v>0.33</v>
      </c>
    </row>
    <row r="104" spans="1:3" x14ac:dyDescent="0.25">
      <c r="A104" s="1">
        <v>21</v>
      </c>
      <c r="B104" s="1">
        <v>0.8</v>
      </c>
      <c r="C104" s="1">
        <v>0.25</v>
      </c>
    </row>
    <row r="105" spans="1:3" x14ac:dyDescent="0.25">
      <c r="A105" s="1">
        <v>22</v>
      </c>
      <c r="B105" s="1">
        <v>0.8</v>
      </c>
      <c r="C105" s="1">
        <v>0.26</v>
      </c>
    </row>
    <row r="106" spans="1:3" x14ac:dyDescent="0.25">
      <c r="A106" s="1">
        <v>23</v>
      </c>
      <c r="B106" s="1">
        <v>0.75</v>
      </c>
      <c r="C106" s="1">
        <v>0.27</v>
      </c>
    </row>
    <row r="107" spans="1:3" x14ac:dyDescent="0.25">
      <c r="A107" s="1">
        <v>24</v>
      </c>
      <c r="B107" s="1">
        <v>0.8</v>
      </c>
      <c r="C107" s="1">
        <v>0.41</v>
      </c>
    </row>
    <row r="108" spans="1:3" x14ac:dyDescent="0.25">
      <c r="A108" s="1">
        <v>26</v>
      </c>
      <c r="B108" s="1">
        <v>0.95</v>
      </c>
      <c r="C108" s="1">
        <v>0.38</v>
      </c>
    </row>
    <row r="109" spans="1:3" x14ac:dyDescent="0.25">
      <c r="A109" s="1">
        <v>27.5</v>
      </c>
      <c r="B109" s="1">
        <v>0.8</v>
      </c>
      <c r="C109" s="1">
        <v>0.38</v>
      </c>
    </row>
    <row r="110" spans="1:3" x14ac:dyDescent="0.25">
      <c r="A110" s="1">
        <v>29.5</v>
      </c>
      <c r="B110" s="1">
        <v>0.95</v>
      </c>
      <c r="C110" s="1">
        <v>0.4</v>
      </c>
    </row>
    <row r="111" spans="1:3" x14ac:dyDescent="0.25">
      <c r="A111" s="1">
        <v>31</v>
      </c>
      <c r="B111" s="1">
        <v>1</v>
      </c>
      <c r="C111" s="1">
        <v>0.44</v>
      </c>
    </row>
    <row r="112" spans="1:3" x14ac:dyDescent="0.25">
      <c r="A112" s="1">
        <v>33</v>
      </c>
      <c r="B112" s="1">
        <v>1</v>
      </c>
      <c r="C112" s="1">
        <v>0.44</v>
      </c>
    </row>
    <row r="113" spans="1:4" x14ac:dyDescent="0.25">
      <c r="A113" s="1">
        <v>35</v>
      </c>
      <c r="B113" s="1">
        <v>1</v>
      </c>
      <c r="C113" s="1">
        <v>0.31</v>
      </c>
    </row>
    <row r="114" spans="1:4" x14ac:dyDescent="0.25">
      <c r="A114" s="1">
        <v>37</v>
      </c>
      <c r="B114" s="1">
        <v>0.9</v>
      </c>
      <c r="C114" s="1">
        <v>0.41</v>
      </c>
    </row>
    <row r="115" spans="1:4" x14ac:dyDescent="0.25">
      <c r="A115" s="1">
        <v>40</v>
      </c>
      <c r="B115" s="1">
        <v>0.9</v>
      </c>
      <c r="C115" s="1">
        <v>0.27</v>
      </c>
    </row>
    <row r="116" spans="1:4" x14ac:dyDescent="0.25">
      <c r="A116" s="1">
        <v>42</v>
      </c>
      <c r="B116" s="1">
        <v>0.7</v>
      </c>
      <c r="C116" s="1">
        <v>0.14000000000000001</v>
      </c>
    </row>
    <row r="117" spans="1:4" x14ac:dyDescent="0.25">
      <c r="A117" s="1">
        <v>44</v>
      </c>
      <c r="B117" s="1">
        <v>0.1</v>
      </c>
      <c r="C117" s="1">
        <v>0</v>
      </c>
    </row>
    <row r="121" spans="1:4" x14ac:dyDescent="0.25">
      <c r="A121" s="27">
        <v>39303</v>
      </c>
      <c r="B121" s="2"/>
      <c r="C121" s="2" t="s">
        <v>147</v>
      </c>
      <c r="D121" s="18"/>
    </row>
    <row r="124" spans="1:4" x14ac:dyDescent="0.25">
      <c r="B124" s="1" t="s">
        <v>29</v>
      </c>
      <c r="C124" s="1" t="s">
        <v>30</v>
      </c>
      <c r="D124" s="1" t="s">
        <v>44</v>
      </c>
    </row>
    <row r="125" spans="1:4" x14ac:dyDescent="0.25">
      <c r="B125" s="1" t="s">
        <v>32</v>
      </c>
      <c r="C125" s="1" t="s">
        <v>33</v>
      </c>
      <c r="D125" s="1" t="s">
        <v>34</v>
      </c>
    </row>
    <row r="126" spans="1:4" x14ac:dyDescent="0.25">
      <c r="B126" s="1">
        <v>38</v>
      </c>
      <c r="C126" s="7">
        <v>0.6</v>
      </c>
      <c r="D126" s="7">
        <v>0.26</v>
      </c>
    </row>
    <row r="127" spans="1:4" x14ac:dyDescent="0.25">
      <c r="B127" s="1">
        <v>36.5</v>
      </c>
      <c r="C127" s="7">
        <v>1.1000000000000001</v>
      </c>
      <c r="D127" s="7">
        <v>0.27</v>
      </c>
    </row>
    <row r="128" spans="1:4" x14ac:dyDescent="0.25">
      <c r="B128" s="1">
        <v>35</v>
      </c>
      <c r="C128" s="7">
        <v>1.3</v>
      </c>
      <c r="D128" s="7">
        <v>0.4</v>
      </c>
    </row>
    <row r="129" spans="2:4" x14ac:dyDescent="0.25">
      <c r="B129" s="1">
        <v>33.5</v>
      </c>
      <c r="C129" s="7">
        <v>1.2</v>
      </c>
      <c r="D129" s="7">
        <v>0.43</v>
      </c>
    </row>
    <row r="130" spans="2:4" x14ac:dyDescent="0.25">
      <c r="B130" s="1">
        <v>32</v>
      </c>
      <c r="C130" s="7">
        <v>1.3</v>
      </c>
      <c r="D130" s="7">
        <v>0.51</v>
      </c>
    </row>
    <row r="131" spans="2:4" x14ac:dyDescent="0.25">
      <c r="B131" s="1">
        <v>30.5</v>
      </c>
      <c r="C131" s="7">
        <v>1.4</v>
      </c>
      <c r="D131" s="7">
        <v>0.59</v>
      </c>
    </row>
    <row r="132" spans="2:4" x14ac:dyDescent="0.25">
      <c r="B132" s="1">
        <v>29</v>
      </c>
      <c r="C132" s="7">
        <v>1.5</v>
      </c>
      <c r="D132" s="7">
        <v>0.7</v>
      </c>
    </row>
    <row r="133" spans="2:4" x14ac:dyDescent="0.25">
      <c r="B133" s="1">
        <v>27.5</v>
      </c>
      <c r="C133" s="7">
        <v>1.5</v>
      </c>
      <c r="D133" s="7">
        <v>0.53</v>
      </c>
    </row>
    <row r="134" spans="2:4" x14ac:dyDescent="0.25">
      <c r="B134" s="1">
        <v>26</v>
      </c>
      <c r="C134" s="7">
        <v>1.45</v>
      </c>
      <c r="D134" s="7">
        <v>0.56999999999999995</v>
      </c>
    </row>
    <row r="135" spans="2:4" x14ac:dyDescent="0.25">
      <c r="B135" s="1">
        <v>24.5</v>
      </c>
      <c r="C135" s="7">
        <v>1.4</v>
      </c>
      <c r="D135" s="7">
        <v>0.64</v>
      </c>
    </row>
    <row r="136" spans="2:4" x14ac:dyDescent="0.25">
      <c r="B136" s="1">
        <v>23</v>
      </c>
      <c r="C136" s="7">
        <v>1.4</v>
      </c>
      <c r="D136" s="7">
        <v>0.66</v>
      </c>
    </row>
    <row r="137" spans="2:4" x14ac:dyDescent="0.25">
      <c r="B137" s="1">
        <v>21.5</v>
      </c>
      <c r="C137" s="7">
        <v>1.3</v>
      </c>
      <c r="D137" s="7">
        <v>0.66</v>
      </c>
    </row>
    <row r="138" spans="2:4" x14ac:dyDescent="0.25">
      <c r="B138" s="1">
        <v>20</v>
      </c>
      <c r="C138" s="7">
        <v>1</v>
      </c>
      <c r="D138" s="7">
        <v>0.61</v>
      </c>
    </row>
    <row r="139" spans="2:4" x14ac:dyDescent="0.25">
      <c r="B139" s="1">
        <v>18.5</v>
      </c>
      <c r="C139" s="7">
        <v>0.8</v>
      </c>
      <c r="D139" s="7">
        <v>0.59</v>
      </c>
    </row>
    <row r="140" spans="2:4" x14ac:dyDescent="0.25">
      <c r="B140" s="1">
        <v>17</v>
      </c>
      <c r="C140" s="7">
        <v>0.8</v>
      </c>
      <c r="D140" s="7">
        <v>0.3</v>
      </c>
    </row>
    <row r="141" spans="2:4" x14ac:dyDescent="0.25">
      <c r="B141" s="1">
        <v>15.5</v>
      </c>
      <c r="C141" s="7">
        <v>0.5</v>
      </c>
      <c r="D141" s="7">
        <v>0.22</v>
      </c>
    </row>
    <row r="142" spans="2:4" x14ac:dyDescent="0.25">
      <c r="B142" s="1">
        <v>14</v>
      </c>
      <c r="C142" s="7">
        <v>0.3</v>
      </c>
      <c r="D142" s="7">
        <v>0.21</v>
      </c>
    </row>
    <row r="143" spans="2:4" x14ac:dyDescent="0.25">
      <c r="B143" s="1">
        <v>12.5</v>
      </c>
      <c r="C143" s="7">
        <v>0.2</v>
      </c>
      <c r="D143" s="7">
        <v>7.0000000000000007E-2</v>
      </c>
    </row>
    <row r="144" spans="2:4" x14ac:dyDescent="0.25">
      <c r="B144" s="1">
        <v>11</v>
      </c>
      <c r="C144" s="7">
        <v>0.3</v>
      </c>
      <c r="D144" s="7">
        <v>0.06</v>
      </c>
    </row>
    <row r="145" spans="1:4" x14ac:dyDescent="0.25">
      <c r="B145" s="1">
        <v>9.5</v>
      </c>
      <c r="C145" s="7">
        <v>0.1</v>
      </c>
      <c r="D145" s="7">
        <v>0.01</v>
      </c>
    </row>
    <row r="146" spans="1:4" x14ac:dyDescent="0.25">
      <c r="B146" s="1">
        <v>8</v>
      </c>
      <c r="C146" s="7">
        <v>0</v>
      </c>
      <c r="D146" s="7">
        <v>0</v>
      </c>
    </row>
    <row r="153" spans="1:4" x14ac:dyDescent="0.25">
      <c r="A153" s="24">
        <v>39366</v>
      </c>
      <c r="B153" s="2" t="s">
        <v>94</v>
      </c>
      <c r="C153" s="2" t="s">
        <v>149</v>
      </c>
    </row>
    <row r="154" spans="1:4" x14ac:dyDescent="0.25">
      <c r="A154" s="1" t="s">
        <v>95</v>
      </c>
      <c r="B154" s="1" t="s">
        <v>96</v>
      </c>
    </row>
    <row r="156" spans="1:4" x14ac:dyDescent="0.25">
      <c r="B156" s="1" t="s">
        <v>29</v>
      </c>
      <c r="C156" s="1" t="s">
        <v>30</v>
      </c>
      <c r="D156" s="1" t="s">
        <v>44</v>
      </c>
    </row>
    <row r="157" spans="1:4" x14ac:dyDescent="0.25">
      <c r="B157" s="1" t="s">
        <v>32</v>
      </c>
      <c r="C157" s="1" t="s">
        <v>33</v>
      </c>
      <c r="D157" s="1" t="s">
        <v>34</v>
      </c>
    </row>
    <row r="158" spans="1:4" x14ac:dyDescent="0.25">
      <c r="B158" s="1">
        <v>21.6</v>
      </c>
      <c r="C158" s="7">
        <v>0.05</v>
      </c>
      <c r="D158" s="7">
        <v>0</v>
      </c>
    </row>
    <row r="159" spans="1:4" x14ac:dyDescent="0.25">
      <c r="B159" s="17">
        <v>22</v>
      </c>
      <c r="C159" s="7">
        <v>0.12</v>
      </c>
      <c r="D159" s="7">
        <v>0.12</v>
      </c>
    </row>
    <row r="160" spans="1:4" x14ac:dyDescent="0.25">
      <c r="B160" s="17">
        <v>23</v>
      </c>
      <c r="C160" s="7">
        <v>0.18</v>
      </c>
      <c r="D160" s="7">
        <v>0.13</v>
      </c>
    </row>
    <row r="161" spans="2:4" x14ac:dyDescent="0.25">
      <c r="B161" s="17">
        <v>24</v>
      </c>
      <c r="C161" s="7">
        <v>0.24</v>
      </c>
      <c r="D161" s="7">
        <v>0.24</v>
      </c>
    </row>
    <row r="162" spans="2:4" x14ac:dyDescent="0.25">
      <c r="B162" s="17">
        <v>25</v>
      </c>
      <c r="C162" s="7">
        <v>0.4</v>
      </c>
      <c r="D162" s="7">
        <v>0.43</v>
      </c>
    </row>
    <row r="163" spans="2:4" x14ac:dyDescent="0.25">
      <c r="B163" s="17">
        <v>26</v>
      </c>
      <c r="C163" s="7">
        <v>0.57999999999999996</v>
      </c>
      <c r="D163" s="7">
        <v>0.51</v>
      </c>
    </row>
    <row r="164" spans="2:4" x14ac:dyDescent="0.25">
      <c r="B164" s="17">
        <v>27</v>
      </c>
      <c r="C164" s="7">
        <v>0.57999999999999996</v>
      </c>
      <c r="D164" s="7">
        <v>0.59</v>
      </c>
    </row>
    <row r="165" spans="2:4" x14ac:dyDescent="0.25">
      <c r="B165" s="17">
        <v>28</v>
      </c>
      <c r="C165" s="7">
        <v>0.72</v>
      </c>
      <c r="D165" s="7">
        <v>0.27</v>
      </c>
    </row>
    <row r="166" spans="2:4" x14ac:dyDescent="0.25">
      <c r="B166" s="17">
        <v>29</v>
      </c>
      <c r="C166" s="7">
        <v>0.8</v>
      </c>
      <c r="D166" s="7">
        <v>0.6</v>
      </c>
    </row>
    <row r="167" spans="2:4" x14ac:dyDescent="0.25">
      <c r="B167" s="17">
        <v>30</v>
      </c>
      <c r="C167" s="7">
        <v>0.99</v>
      </c>
      <c r="D167" s="7">
        <v>0.6</v>
      </c>
    </row>
    <row r="168" spans="2:4" x14ac:dyDescent="0.25">
      <c r="B168" s="17">
        <v>31</v>
      </c>
      <c r="C168" s="7">
        <v>1</v>
      </c>
      <c r="D168" s="7">
        <v>0.62</v>
      </c>
    </row>
    <row r="169" spans="2:4" x14ac:dyDescent="0.25">
      <c r="B169" s="17">
        <v>32</v>
      </c>
      <c r="C169" s="7">
        <v>1.03</v>
      </c>
      <c r="D169" s="7">
        <v>0.48</v>
      </c>
    </row>
    <row r="170" spans="2:4" x14ac:dyDescent="0.25">
      <c r="B170" s="17">
        <v>33</v>
      </c>
      <c r="C170" s="7">
        <v>1.1000000000000001</v>
      </c>
      <c r="D170" s="7">
        <v>0.73</v>
      </c>
    </row>
    <row r="171" spans="2:4" x14ac:dyDescent="0.25">
      <c r="B171" s="17">
        <v>34</v>
      </c>
      <c r="C171" s="7">
        <v>1.2</v>
      </c>
      <c r="D171" s="7">
        <v>0.67</v>
      </c>
    </row>
    <row r="172" spans="2:4" x14ac:dyDescent="0.25">
      <c r="B172" s="17">
        <v>35</v>
      </c>
      <c r="C172" s="7">
        <v>1.2</v>
      </c>
      <c r="D172" s="7">
        <v>0.72</v>
      </c>
    </row>
    <row r="173" spans="2:4" x14ac:dyDescent="0.25">
      <c r="B173" s="17">
        <v>36</v>
      </c>
      <c r="C173" s="7">
        <v>1.1499999999999999</v>
      </c>
      <c r="D173" s="7">
        <v>0.88</v>
      </c>
    </row>
    <row r="174" spans="2:4" x14ac:dyDescent="0.25">
      <c r="B174" s="17">
        <v>37</v>
      </c>
      <c r="C174" s="7">
        <v>1.1499999999999999</v>
      </c>
      <c r="D174" s="7">
        <v>0.66</v>
      </c>
    </row>
    <row r="175" spans="2:4" x14ac:dyDescent="0.25">
      <c r="B175" s="17">
        <v>38</v>
      </c>
      <c r="C175" s="7">
        <v>1.1000000000000001</v>
      </c>
      <c r="D175" s="7">
        <v>0.57999999999999996</v>
      </c>
    </row>
    <row r="176" spans="2:4" x14ac:dyDescent="0.25">
      <c r="B176" s="17">
        <v>39</v>
      </c>
      <c r="C176" s="7">
        <v>1</v>
      </c>
      <c r="D176" s="7">
        <v>0.72</v>
      </c>
    </row>
    <row r="177" spans="1:5" x14ac:dyDescent="0.25">
      <c r="B177" s="17">
        <v>40</v>
      </c>
      <c r="C177" s="7">
        <v>0.95</v>
      </c>
      <c r="D177" s="7">
        <v>0.79</v>
      </c>
    </row>
    <row r="178" spans="1:5" x14ac:dyDescent="0.25">
      <c r="B178" s="17">
        <v>41</v>
      </c>
      <c r="C178" s="7">
        <v>0.9</v>
      </c>
      <c r="D178" s="7">
        <v>0.83</v>
      </c>
    </row>
    <row r="179" spans="1:5" x14ac:dyDescent="0.25">
      <c r="B179" s="17">
        <v>42</v>
      </c>
      <c r="C179" s="7">
        <v>0.9</v>
      </c>
      <c r="D179" s="7">
        <v>0.61</v>
      </c>
    </row>
    <row r="180" spans="1:5" x14ac:dyDescent="0.25">
      <c r="B180" s="17">
        <v>43</v>
      </c>
      <c r="C180" s="7">
        <v>0.85</v>
      </c>
      <c r="D180" s="7">
        <v>0.84</v>
      </c>
    </row>
    <row r="181" spans="1:5" x14ac:dyDescent="0.25">
      <c r="B181" s="17">
        <v>44</v>
      </c>
      <c r="C181" s="7">
        <v>0.85</v>
      </c>
      <c r="D181" s="7">
        <v>0.77</v>
      </c>
    </row>
    <row r="182" spans="1:5" x14ac:dyDescent="0.25">
      <c r="B182" s="17">
        <v>45</v>
      </c>
      <c r="C182" s="7">
        <v>0.75</v>
      </c>
      <c r="D182" s="7">
        <v>0</v>
      </c>
      <c r="E182" s="1" t="s">
        <v>97</v>
      </c>
    </row>
    <row r="183" spans="1:5" x14ac:dyDescent="0.25">
      <c r="B183" s="17">
        <v>46</v>
      </c>
      <c r="C183" s="7">
        <v>0.6</v>
      </c>
      <c r="D183" s="7">
        <v>0.5</v>
      </c>
    </row>
    <row r="184" spans="1:5" x14ac:dyDescent="0.25">
      <c r="B184" s="17">
        <v>47</v>
      </c>
      <c r="C184" s="7">
        <v>0.5</v>
      </c>
      <c r="D184" s="7">
        <v>0.52</v>
      </c>
    </row>
    <row r="185" spans="1:5" x14ac:dyDescent="0.25">
      <c r="B185" s="17">
        <v>48</v>
      </c>
      <c r="C185" s="7">
        <v>0.35</v>
      </c>
      <c r="D185" s="7">
        <v>0.42</v>
      </c>
    </row>
    <row r="186" spans="1:5" x14ac:dyDescent="0.25">
      <c r="B186" s="17">
        <v>49</v>
      </c>
      <c r="C186" s="7">
        <v>0.2</v>
      </c>
      <c r="D186" s="7">
        <v>0.05</v>
      </c>
    </row>
    <row r="187" spans="1:5" x14ac:dyDescent="0.25">
      <c r="B187" s="17">
        <v>50</v>
      </c>
      <c r="C187" s="7">
        <v>0</v>
      </c>
      <c r="D187" s="7">
        <v>0</v>
      </c>
    </row>
    <row r="192" spans="1:5" x14ac:dyDescent="0.25">
      <c r="A192" s="24">
        <v>39366</v>
      </c>
      <c r="B192" s="2" t="s">
        <v>98</v>
      </c>
      <c r="C192" s="2" t="s">
        <v>147</v>
      </c>
    </row>
    <row r="193" spans="2:4" x14ac:dyDescent="0.25">
      <c r="B193" s="1" t="s">
        <v>99</v>
      </c>
    </row>
    <row r="195" spans="2:4" x14ac:dyDescent="0.25">
      <c r="B195" s="1" t="s">
        <v>29</v>
      </c>
      <c r="C195" s="1" t="s">
        <v>30</v>
      </c>
      <c r="D195" s="1" t="s">
        <v>44</v>
      </c>
    </row>
    <row r="196" spans="2:4" x14ac:dyDescent="0.25">
      <c r="B196" s="1" t="s">
        <v>32</v>
      </c>
      <c r="C196" s="1" t="s">
        <v>33</v>
      </c>
      <c r="D196" s="1" t="s">
        <v>34</v>
      </c>
    </row>
    <row r="197" spans="2:4" x14ac:dyDescent="0.25">
      <c r="B197" s="17">
        <v>11.6</v>
      </c>
      <c r="C197" s="7">
        <v>0</v>
      </c>
      <c r="D197" s="7">
        <v>0</v>
      </c>
    </row>
    <row r="198" spans="2:4" x14ac:dyDescent="0.25">
      <c r="B198" s="17">
        <v>12</v>
      </c>
      <c r="C198" s="7">
        <v>0.2</v>
      </c>
      <c r="D198" s="7">
        <v>0</v>
      </c>
    </row>
    <row r="199" spans="2:4" x14ac:dyDescent="0.25">
      <c r="B199" s="17">
        <v>14</v>
      </c>
      <c r="C199" s="7">
        <v>0.71</v>
      </c>
      <c r="D199" s="7">
        <v>0.05</v>
      </c>
    </row>
    <row r="200" spans="2:4" x14ac:dyDescent="0.25">
      <c r="B200" s="17">
        <v>16</v>
      </c>
      <c r="C200" s="7">
        <v>1</v>
      </c>
      <c r="D200" s="7">
        <v>0.34</v>
      </c>
    </row>
    <row r="201" spans="2:4" x14ac:dyDescent="0.25">
      <c r="B201" s="17">
        <v>18</v>
      </c>
      <c r="C201" s="7">
        <v>0.85</v>
      </c>
      <c r="D201" s="7">
        <v>0.12</v>
      </c>
    </row>
    <row r="202" spans="2:4" x14ac:dyDescent="0.25">
      <c r="B202" s="17">
        <v>20</v>
      </c>
      <c r="C202" s="7">
        <v>0.7</v>
      </c>
      <c r="D202" s="7">
        <v>0.05</v>
      </c>
    </row>
    <row r="203" spans="2:4" x14ac:dyDescent="0.25">
      <c r="B203" s="17">
        <v>22</v>
      </c>
      <c r="C203" s="7">
        <v>0.7</v>
      </c>
      <c r="D203" s="7">
        <v>0.25</v>
      </c>
    </row>
    <row r="204" spans="2:4" x14ac:dyDescent="0.25">
      <c r="B204" s="17">
        <v>24</v>
      </c>
      <c r="C204" s="7">
        <v>0.75</v>
      </c>
      <c r="D204" s="7">
        <v>0.56000000000000005</v>
      </c>
    </row>
    <row r="205" spans="2:4" x14ac:dyDescent="0.25">
      <c r="B205" s="17">
        <v>26</v>
      </c>
      <c r="C205" s="7">
        <v>0.75</v>
      </c>
      <c r="D205" s="7">
        <v>0.53</v>
      </c>
    </row>
    <row r="206" spans="2:4" x14ac:dyDescent="0.25">
      <c r="B206" s="17">
        <v>28</v>
      </c>
      <c r="C206" s="7">
        <v>0.6</v>
      </c>
      <c r="D206" s="7">
        <v>0.28000000000000003</v>
      </c>
    </row>
    <row r="207" spans="2:4" x14ac:dyDescent="0.25">
      <c r="B207" s="17">
        <v>30</v>
      </c>
      <c r="C207" s="7">
        <v>0.65</v>
      </c>
      <c r="D207" s="7">
        <v>0.47</v>
      </c>
    </row>
    <row r="208" spans="2:4" x14ac:dyDescent="0.25">
      <c r="B208" s="17">
        <v>32</v>
      </c>
      <c r="C208" s="7">
        <v>0.6</v>
      </c>
      <c r="D208" s="7">
        <v>0.45</v>
      </c>
    </row>
    <row r="209" spans="2:4" x14ac:dyDescent="0.25">
      <c r="B209" s="17">
        <v>34</v>
      </c>
      <c r="C209" s="7">
        <v>0.5</v>
      </c>
      <c r="D209" s="7">
        <v>0.33</v>
      </c>
    </row>
    <row r="210" spans="2:4" x14ac:dyDescent="0.25">
      <c r="B210" s="17">
        <v>36</v>
      </c>
      <c r="C210" s="7">
        <v>0.6</v>
      </c>
      <c r="D210" s="7">
        <v>0.28999999999999998</v>
      </c>
    </row>
    <row r="211" spans="2:4" x14ac:dyDescent="0.25">
      <c r="B211" s="17">
        <v>38</v>
      </c>
      <c r="C211" s="7">
        <v>0.55000000000000004</v>
      </c>
      <c r="D211" s="7">
        <v>0.32</v>
      </c>
    </row>
    <row r="212" spans="2:4" x14ac:dyDescent="0.25">
      <c r="B212" s="17">
        <v>40</v>
      </c>
      <c r="C212" s="7">
        <v>0.4</v>
      </c>
      <c r="D212" s="7">
        <v>0.41</v>
      </c>
    </row>
    <row r="213" spans="2:4" x14ac:dyDescent="0.25">
      <c r="B213" s="17">
        <v>42</v>
      </c>
      <c r="C213" s="7">
        <v>0.6</v>
      </c>
      <c r="D213" s="7">
        <v>0.32</v>
      </c>
    </row>
    <row r="214" spans="2:4" x14ac:dyDescent="0.25">
      <c r="B214" s="17">
        <v>44</v>
      </c>
      <c r="C214" s="7">
        <v>0.65</v>
      </c>
      <c r="D214" s="7">
        <v>0.15</v>
      </c>
    </row>
    <row r="215" spans="2:4" x14ac:dyDescent="0.25">
      <c r="B215" s="17">
        <v>46</v>
      </c>
      <c r="C215" s="7">
        <v>0.5</v>
      </c>
      <c r="D215" s="7">
        <v>0.36</v>
      </c>
    </row>
    <row r="216" spans="2:4" x14ac:dyDescent="0.25">
      <c r="B216" s="17">
        <v>48</v>
      </c>
      <c r="C216" s="7">
        <v>0.6</v>
      </c>
      <c r="D216" s="7">
        <v>0.15</v>
      </c>
    </row>
    <row r="217" spans="2:4" x14ac:dyDescent="0.25">
      <c r="B217" s="17">
        <v>50</v>
      </c>
      <c r="C217" s="7">
        <v>0.4</v>
      </c>
      <c r="D217" s="7">
        <v>0.14000000000000001</v>
      </c>
    </row>
    <row r="218" spans="2:4" x14ac:dyDescent="0.25">
      <c r="B218" s="17">
        <v>52</v>
      </c>
      <c r="C218" s="7">
        <v>0.35</v>
      </c>
      <c r="D218" s="7">
        <v>0.31</v>
      </c>
    </row>
    <row r="219" spans="2:4" x14ac:dyDescent="0.25">
      <c r="B219" s="17">
        <v>54</v>
      </c>
      <c r="C219" s="7">
        <v>0.4</v>
      </c>
      <c r="D219" s="7">
        <v>0.1</v>
      </c>
    </row>
    <row r="220" spans="2:4" x14ac:dyDescent="0.25">
      <c r="B220" s="17">
        <v>56</v>
      </c>
      <c r="C220" s="7">
        <v>0.2</v>
      </c>
      <c r="D220" s="7">
        <v>7.0000000000000007E-2</v>
      </c>
    </row>
    <row r="221" spans="2:4" x14ac:dyDescent="0.25">
      <c r="B221" s="17">
        <v>58</v>
      </c>
      <c r="C221" s="7">
        <v>0.38</v>
      </c>
      <c r="D221" s="7">
        <v>0</v>
      </c>
    </row>
    <row r="222" spans="2:4" x14ac:dyDescent="0.25">
      <c r="B222" s="17">
        <v>60</v>
      </c>
      <c r="C222" s="7">
        <v>0.3</v>
      </c>
      <c r="D222" s="7">
        <v>0.19</v>
      </c>
    </row>
    <row r="223" spans="2:4" x14ac:dyDescent="0.25">
      <c r="B223" s="17">
        <v>62</v>
      </c>
      <c r="C223" s="7">
        <v>0.4</v>
      </c>
      <c r="D223" s="7">
        <v>0.27</v>
      </c>
    </row>
    <row r="224" spans="2:4" x14ac:dyDescent="0.25">
      <c r="B224" s="17">
        <v>64</v>
      </c>
      <c r="C224" s="7">
        <v>0.4</v>
      </c>
      <c r="D224" s="7">
        <v>0.13</v>
      </c>
    </row>
    <row r="225" spans="2:4" x14ac:dyDescent="0.25">
      <c r="B225" s="17">
        <v>66</v>
      </c>
      <c r="C225" s="7">
        <v>0.2</v>
      </c>
      <c r="D225" s="7">
        <v>0.08</v>
      </c>
    </row>
    <row r="226" spans="2:4" x14ac:dyDescent="0.25">
      <c r="B226" s="17">
        <v>68</v>
      </c>
      <c r="C226" s="7">
        <v>0</v>
      </c>
      <c r="D226" s="7">
        <v>0</v>
      </c>
    </row>
  </sheetData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F6743-E542-41DE-A107-ACD09C3D6991}">
  <dimension ref="A1:P136"/>
  <sheetViews>
    <sheetView workbookViewId="0">
      <selection activeCell="R6" sqref="R6"/>
    </sheetView>
  </sheetViews>
  <sheetFormatPr defaultRowHeight="13.2" x14ac:dyDescent="0.25"/>
  <cols>
    <col min="1" max="1" width="8.88671875" style="1"/>
    <col min="2" max="2" width="14.44140625" style="1" customWidth="1"/>
    <col min="3" max="3" width="16.33203125" style="1" customWidth="1"/>
    <col min="4" max="10" width="8.88671875" style="1"/>
    <col min="11" max="11" width="11.33203125" style="1" customWidth="1"/>
    <col min="12" max="12" width="11" style="1" customWidth="1"/>
    <col min="13" max="13" width="11.5546875" style="1" customWidth="1"/>
    <col min="14" max="257" width="8.88671875" style="1"/>
    <col min="258" max="258" width="14.44140625" style="1" customWidth="1"/>
    <col min="259" max="259" width="16.33203125" style="1" customWidth="1"/>
    <col min="260" max="266" width="8.88671875" style="1"/>
    <col min="267" max="267" width="11.33203125" style="1" customWidth="1"/>
    <col min="268" max="268" width="11" style="1" customWidth="1"/>
    <col min="269" max="269" width="11.5546875" style="1" customWidth="1"/>
    <col min="270" max="513" width="8.88671875" style="1"/>
    <col min="514" max="514" width="14.44140625" style="1" customWidth="1"/>
    <col min="515" max="515" width="16.33203125" style="1" customWidth="1"/>
    <col min="516" max="522" width="8.88671875" style="1"/>
    <col min="523" max="523" width="11.33203125" style="1" customWidth="1"/>
    <col min="524" max="524" width="11" style="1" customWidth="1"/>
    <col min="525" max="525" width="11.5546875" style="1" customWidth="1"/>
    <col min="526" max="769" width="8.88671875" style="1"/>
    <col min="770" max="770" width="14.44140625" style="1" customWidth="1"/>
    <col min="771" max="771" width="16.33203125" style="1" customWidth="1"/>
    <col min="772" max="778" width="8.88671875" style="1"/>
    <col min="779" max="779" width="11.33203125" style="1" customWidth="1"/>
    <col min="780" max="780" width="11" style="1" customWidth="1"/>
    <col min="781" max="781" width="11.5546875" style="1" customWidth="1"/>
    <col min="782" max="1025" width="8.88671875" style="1"/>
    <col min="1026" max="1026" width="14.44140625" style="1" customWidth="1"/>
    <col min="1027" max="1027" width="16.33203125" style="1" customWidth="1"/>
    <col min="1028" max="1034" width="8.88671875" style="1"/>
    <col min="1035" max="1035" width="11.33203125" style="1" customWidth="1"/>
    <col min="1036" max="1036" width="11" style="1" customWidth="1"/>
    <col min="1037" max="1037" width="11.5546875" style="1" customWidth="1"/>
    <col min="1038" max="1281" width="8.88671875" style="1"/>
    <col min="1282" max="1282" width="14.44140625" style="1" customWidth="1"/>
    <col min="1283" max="1283" width="16.33203125" style="1" customWidth="1"/>
    <col min="1284" max="1290" width="8.88671875" style="1"/>
    <col min="1291" max="1291" width="11.33203125" style="1" customWidth="1"/>
    <col min="1292" max="1292" width="11" style="1" customWidth="1"/>
    <col min="1293" max="1293" width="11.5546875" style="1" customWidth="1"/>
    <col min="1294" max="1537" width="8.88671875" style="1"/>
    <col min="1538" max="1538" width="14.44140625" style="1" customWidth="1"/>
    <col min="1539" max="1539" width="16.33203125" style="1" customWidth="1"/>
    <col min="1540" max="1546" width="8.88671875" style="1"/>
    <col min="1547" max="1547" width="11.33203125" style="1" customWidth="1"/>
    <col min="1548" max="1548" width="11" style="1" customWidth="1"/>
    <col min="1549" max="1549" width="11.5546875" style="1" customWidth="1"/>
    <col min="1550" max="1793" width="8.88671875" style="1"/>
    <col min="1794" max="1794" width="14.44140625" style="1" customWidth="1"/>
    <col min="1795" max="1795" width="16.33203125" style="1" customWidth="1"/>
    <col min="1796" max="1802" width="8.88671875" style="1"/>
    <col min="1803" max="1803" width="11.33203125" style="1" customWidth="1"/>
    <col min="1804" max="1804" width="11" style="1" customWidth="1"/>
    <col min="1805" max="1805" width="11.5546875" style="1" customWidth="1"/>
    <col min="1806" max="2049" width="8.88671875" style="1"/>
    <col min="2050" max="2050" width="14.44140625" style="1" customWidth="1"/>
    <col min="2051" max="2051" width="16.33203125" style="1" customWidth="1"/>
    <col min="2052" max="2058" width="8.88671875" style="1"/>
    <col min="2059" max="2059" width="11.33203125" style="1" customWidth="1"/>
    <col min="2060" max="2060" width="11" style="1" customWidth="1"/>
    <col min="2061" max="2061" width="11.5546875" style="1" customWidth="1"/>
    <col min="2062" max="2305" width="8.88671875" style="1"/>
    <col min="2306" max="2306" width="14.44140625" style="1" customWidth="1"/>
    <col min="2307" max="2307" width="16.33203125" style="1" customWidth="1"/>
    <col min="2308" max="2314" width="8.88671875" style="1"/>
    <col min="2315" max="2315" width="11.33203125" style="1" customWidth="1"/>
    <col min="2316" max="2316" width="11" style="1" customWidth="1"/>
    <col min="2317" max="2317" width="11.5546875" style="1" customWidth="1"/>
    <col min="2318" max="2561" width="8.88671875" style="1"/>
    <col min="2562" max="2562" width="14.44140625" style="1" customWidth="1"/>
    <col min="2563" max="2563" width="16.33203125" style="1" customWidth="1"/>
    <col min="2564" max="2570" width="8.88671875" style="1"/>
    <col min="2571" max="2571" width="11.33203125" style="1" customWidth="1"/>
    <col min="2572" max="2572" width="11" style="1" customWidth="1"/>
    <col min="2573" max="2573" width="11.5546875" style="1" customWidth="1"/>
    <col min="2574" max="2817" width="8.88671875" style="1"/>
    <col min="2818" max="2818" width="14.44140625" style="1" customWidth="1"/>
    <col min="2819" max="2819" width="16.33203125" style="1" customWidth="1"/>
    <col min="2820" max="2826" width="8.88671875" style="1"/>
    <col min="2827" max="2827" width="11.33203125" style="1" customWidth="1"/>
    <col min="2828" max="2828" width="11" style="1" customWidth="1"/>
    <col min="2829" max="2829" width="11.5546875" style="1" customWidth="1"/>
    <col min="2830" max="3073" width="8.88671875" style="1"/>
    <col min="3074" max="3074" width="14.44140625" style="1" customWidth="1"/>
    <col min="3075" max="3075" width="16.33203125" style="1" customWidth="1"/>
    <col min="3076" max="3082" width="8.88671875" style="1"/>
    <col min="3083" max="3083" width="11.33203125" style="1" customWidth="1"/>
    <col min="3084" max="3084" width="11" style="1" customWidth="1"/>
    <col min="3085" max="3085" width="11.5546875" style="1" customWidth="1"/>
    <col min="3086" max="3329" width="8.88671875" style="1"/>
    <col min="3330" max="3330" width="14.44140625" style="1" customWidth="1"/>
    <col min="3331" max="3331" width="16.33203125" style="1" customWidth="1"/>
    <col min="3332" max="3338" width="8.88671875" style="1"/>
    <col min="3339" max="3339" width="11.33203125" style="1" customWidth="1"/>
    <col min="3340" max="3340" width="11" style="1" customWidth="1"/>
    <col min="3341" max="3341" width="11.5546875" style="1" customWidth="1"/>
    <col min="3342" max="3585" width="8.88671875" style="1"/>
    <col min="3586" max="3586" width="14.44140625" style="1" customWidth="1"/>
    <col min="3587" max="3587" width="16.33203125" style="1" customWidth="1"/>
    <col min="3588" max="3594" width="8.88671875" style="1"/>
    <col min="3595" max="3595" width="11.33203125" style="1" customWidth="1"/>
    <col min="3596" max="3596" width="11" style="1" customWidth="1"/>
    <col min="3597" max="3597" width="11.5546875" style="1" customWidth="1"/>
    <col min="3598" max="3841" width="8.88671875" style="1"/>
    <col min="3842" max="3842" width="14.44140625" style="1" customWidth="1"/>
    <col min="3843" max="3843" width="16.33203125" style="1" customWidth="1"/>
    <col min="3844" max="3850" width="8.88671875" style="1"/>
    <col min="3851" max="3851" width="11.33203125" style="1" customWidth="1"/>
    <col min="3852" max="3852" width="11" style="1" customWidth="1"/>
    <col min="3853" max="3853" width="11.5546875" style="1" customWidth="1"/>
    <col min="3854" max="4097" width="8.88671875" style="1"/>
    <col min="4098" max="4098" width="14.44140625" style="1" customWidth="1"/>
    <col min="4099" max="4099" width="16.33203125" style="1" customWidth="1"/>
    <col min="4100" max="4106" width="8.88671875" style="1"/>
    <col min="4107" max="4107" width="11.33203125" style="1" customWidth="1"/>
    <col min="4108" max="4108" width="11" style="1" customWidth="1"/>
    <col min="4109" max="4109" width="11.5546875" style="1" customWidth="1"/>
    <col min="4110" max="4353" width="8.88671875" style="1"/>
    <col min="4354" max="4354" width="14.44140625" style="1" customWidth="1"/>
    <col min="4355" max="4355" width="16.33203125" style="1" customWidth="1"/>
    <col min="4356" max="4362" width="8.88671875" style="1"/>
    <col min="4363" max="4363" width="11.33203125" style="1" customWidth="1"/>
    <col min="4364" max="4364" width="11" style="1" customWidth="1"/>
    <col min="4365" max="4365" width="11.5546875" style="1" customWidth="1"/>
    <col min="4366" max="4609" width="8.88671875" style="1"/>
    <col min="4610" max="4610" width="14.44140625" style="1" customWidth="1"/>
    <col min="4611" max="4611" width="16.33203125" style="1" customWidth="1"/>
    <col min="4612" max="4618" width="8.88671875" style="1"/>
    <col min="4619" max="4619" width="11.33203125" style="1" customWidth="1"/>
    <col min="4620" max="4620" width="11" style="1" customWidth="1"/>
    <col min="4621" max="4621" width="11.5546875" style="1" customWidth="1"/>
    <col min="4622" max="4865" width="8.88671875" style="1"/>
    <col min="4866" max="4866" width="14.44140625" style="1" customWidth="1"/>
    <col min="4867" max="4867" width="16.33203125" style="1" customWidth="1"/>
    <col min="4868" max="4874" width="8.88671875" style="1"/>
    <col min="4875" max="4875" width="11.33203125" style="1" customWidth="1"/>
    <col min="4876" max="4876" width="11" style="1" customWidth="1"/>
    <col min="4877" max="4877" width="11.5546875" style="1" customWidth="1"/>
    <col min="4878" max="5121" width="8.88671875" style="1"/>
    <col min="5122" max="5122" width="14.44140625" style="1" customWidth="1"/>
    <col min="5123" max="5123" width="16.33203125" style="1" customWidth="1"/>
    <col min="5124" max="5130" width="8.88671875" style="1"/>
    <col min="5131" max="5131" width="11.33203125" style="1" customWidth="1"/>
    <col min="5132" max="5132" width="11" style="1" customWidth="1"/>
    <col min="5133" max="5133" width="11.5546875" style="1" customWidth="1"/>
    <col min="5134" max="5377" width="8.88671875" style="1"/>
    <col min="5378" max="5378" width="14.44140625" style="1" customWidth="1"/>
    <col min="5379" max="5379" width="16.33203125" style="1" customWidth="1"/>
    <col min="5380" max="5386" width="8.88671875" style="1"/>
    <col min="5387" max="5387" width="11.33203125" style="1" customWidth="1"/>
    <col min="5388" max="5388" width="11" style="1" customWidth="1"/>
    <col min="5389" max="5389" width="11.5546875" style="1" customWidth="1"/>
    <col min="5390" max="5633" width="8.88671875" style="1"/>
    <col min="5634" max="5634" width="14.44140625" style="1" customWidth="1"/>
    <col min="5635" max="5635" width="16.33203125" style="1" customWidth="1"/>
    <col min="5636" max="5642" width="8.88671875" style="1"/>
    <col min="5643" max="5643" width="11.33203125" style="1" customWidth="1"/>
    <col min="5644" max="5644" width="11" style="1" customWidth="1"/>
    <col min="5645" max="5645" width="11.5546875" style="1" customWidth="1"/>
    <col min="5646" max="5889" width="8.88671875" style="1"/>
    <col min="5890" max="5890" width="14.44140625" style="1" customWidth="1"/>
    <col min="5891" max="5891" width="16.33203125" style="1" customWidth="1"/>
    <col min="5892" max="5898" width="8.88671875" style="1"/>
    <col min="5899" max="5899" width="11.33203125" style="1" customWidth="1"/>
    <col min="5900" max="5900" width="11" style="1" customWidth="1"/>
    <col min="5901" max="5901" width="11.5546875" style="1" customWidth="1"/>
    <col min="5902" max="6145" width="8.88671875" style="1"/>
    <col min="6146" max="6146" width="14.44140625" style="1" customWidth="1"/>
    <col min="6147" max="6147" width="16.33203125" style="1" customWidth="1"/>
    <col min="6148" max="6154" width="8.88671875" style="1"/>
    <col min="6155" max="6155" width="11.33203125" style="1" customWidth="1"/>
    <col min="6156" max="6156" width="11" style="1" customWidth="1"/>
    <col min="6157" max="6157" width="11.5546875" style="1" customWidth="1"/>
    <col min="6158" max="6401" width="8.88671875" style="1"/>
    <col min="6402" max="6402" width="14.44140625" style="1" customWidth="1"/>
    <col min="6403" max="6403" width="16.33203125" style="1" customWidth="1"/>
    <col min="6404" max="6410" width="8.88671875" style="1"/>
    <col min="6411" max="6411" width="11.33203125" style="1" customWidth="1"/>
    <col min="6412" max="6412" width="11" style="1" customWidth="1"/>
    <col min="6413" max="6413" width="11.5546875" style="1" customWidth="1"/>
    <col min="6414" max="6657" width="8.88671875" style="1"/>
    <col min="6658" max="6658" width="14.44140625" style="1" customWidth="1"/>
    <col min="6659" max="6659" width="16.33203125" style="1" customWidth="1"/>
    <col min="6660" max="6666" width="8.88671875" style="1"/>
    <col min="6667" max="6667" width="11.33203125" style="1" customWidth="1"/>
    <col min="6668" max="6668" width="11" style="1" customWidth="1"/>
    <col min="6669" max="6669" width="11.5546875" style="1" customWidth="1"/>
    <col min="6670" max="6913" width="8.88671875" style="1"/>
    <col min="6914" max="6914" width="14.44140625" style="1" customWidth="1"/>
    <col min="6915" max="6915" width="16.33203125" style="1" customWidth="1"/>
    <col min="6916" max="6922" width="8.88671875" style="1"/>
    <col min="6923" max="6923" width="11.33203125" style="1" customWidth="1"/>
    <col min="6924" max="6924" width="11" style="1" customWidth="1"/>
    <col min="6925" max="6925" width="11.5546875" style="1" customWidth="1"/>
    <col min="6926" max="7169" width="8.88671875" style="1"/>
    <col min="7170" max="7170" width="14.44140625" style="1" customWidth="1"/>
    <col min="7171" max="7171" width="16.33203125" style="1" customWidth="1"/>
    <col min="7172" max="7178" width="8.88671875" style="1"/>
    <col min="7179" max="7179" width="11.33203125" style="1" customWidth="1"/>
    <col min="7180" max="7180" width="11" style="1" customWidth="1"/>
    <col min="7181" max="7181" width="11.5546875" style="1" customWidth="1"/>
    <col min="7182" max="7425" width="8.88671875" style="1"/>
    <col min="7426" max="7426" width="14.44140625" style="1" customWidth="1"/>
    <col min="7427" max="7427" width="16.33203125" style="1" customWidth="1"/>
    <col min="7428" max="7434" width="8.88671875" style="1"/>
    <col min="7435" max="7435" width="11.33203125" style="1" customWidth="1"/>
    <col min="7436" max="7436" width="11" style="1" customWidth="1"/>
    <col min="7437" max="7437" width="11.5546875" style="1" customWidth="1"/>
    <col min="7438" max="7681" width="8.88671875" style="1"/>
    <col min="7682" max="7682" width="14.44140625" style="1" customWidth="1"/>
    <col min="7683" max="7683" width="16.33203125" style="1" customWidth="1"/>
    <col min="7684" max="7690" width="8.88671875" style="1"/>
    <col min="7691" max="7691" width="11.33203125" style="1" customWidth="1"/>
    <col min="7692" max="7692" width="11" style="1" customWidth="1"/>
    <col min="7693" max="7693" width="11.5546875" style="1" customWidth="1"/>
    <col min="7694" max="7937" width="8.88671875" style="1"/>
    <col min="7938" max="7938" width="14.44140625" style="1" customWidth="1"/>
    <col min="7939" max="7939" width="16.33203125" style="1" customWidth="1"/>
    <col min="7940" max="7946" width="8.88671875" style="1"/>
    <col min="7947" max="7947" width="11.33203125" style="1" customWidth="1"/>
    <col min="7948" max="7948" width="11" style="1" customWidth="1"/>
    <col min="7949" max="7949" width="11.5546875" style="1" customWidth="1"/>
    <col min="7950" max="8193" width="8.88671875" style="1"/>
    <col min="8194" max="8194" width="14.44140625" style="1" customWidth="1"/>
    <col min="8195" max="8195" width="16.33203125" style="1" customWidth="1"/>
    <col min="8196" max="8202" width="8.88671875" style="1"/>
    <col min="8203" max="8203" width="11.33203125" style="1" customWidth="1"/>
    <col min="8204" max="8204" width="11" style="1" customWidth="1"/>
    <col min="8205" max="8205" width="11.5546875" style="1" customWidth="1"/>
    <col min="8206" max="8449" width="8.88671875" style="1"/>
    <col min="8450" max="8450" width="14.44140625" style="1" customWidth="1"/>
    <col min="8451" max="8451" width="16.33203125" style="1" customWidth="1"/>
    <col min="8452" max="8458" width="8.88671875" style="1"/>
    <col min="8459" max="8459" width="11.33203125" style="1" customWidth="1"/>
    <col min="8460" max="8460" width="11" style="1" customWidth="1"/>
    <col min="8461" max="8461" width="11.5546875" style="1" customWidth="1"/>
    <col min="8462" max="8705" width="8.88671875" style="1"/>
    <col min="8706" max="8706" width="14.44140625" style="1" customWidth="1"/>
    <col min="8707" max="8707" width="16.33203125" style="1" customWidth="1"/>
    <col min="8708" max="8714" width="8.88671875" style="1"/>
    <col min="8715" max="8715" width="11.33203125" style="1" customWidth="1"/>
    <col min="8716" max="8716" width="11" style="1" customWidth="1"/>
    <col min="8717" max="8717" width="11.5546875" style="1" customWidth="1"/>
    <col min="8718" max="8961" width="8.88671875" style="1"/>
    <col min="8962" max="8962" width="14.44140625" style="1" customWidth="1"/>
    <col min="8963" max="8963" width="16.33203125" style="1" customWidth="1"/>
    <col min="8964" max="8970" width="8.88671875" style="1"/>
    <col min="8971" max="8971" width="11.33203125" style="1" customWidth="1"/>
    <col min="8972" max="8972" width="11" style="1" customWidth="1"/>
    <col min="8973" max="8973" width="11.5546875" style="1" customWidth="1"/>
    <col min="8974" max="9217" width="8.88671875" style="1"/>
    <col min="9218" max="9218" width="14.44140625" style="1" customWidth="1"/>
    <col min="9219" max="9219" width="16.33203125" style="1" customWidth="1"/>
    <col min="9220" max="9226" width="8.88671875" style="1"/>
    <col min="9227" max="9227" width="11.33203125" style="1" customWidth="1"/>
    <col min="9228" max="9228" width="11" style="1" customWidth="1"/>
    <col min="9229" max="9229" width="11.5546875" style="1" customWidth="1"/>
    <col min="9230" max="9473" width="8.88671875" style="1"/>
    <col min="9474" max="9474" width="14.44140625" style="1" customWidth="1"/>
    <col min="9475" max="9475" width="16.33203125" style="1" customWidth="1"/>
    <col min="9476" max="9482" width="8.88671875" style="1"/>
    <col min="9483" max="9483" width="11.33203125" style="1" customWidth="1"/>
    <col min="9484" max="9484" width="11" style="1" customWidth="1"/>
    <col min="9485" max="9485" width="11.5546875" style="1" customWidth="1"/>
    <col min="9486" max="9729" width="8.88671875" style="1"/>
    <col min="9730" max="9730" width="14.44140625" style="1" customWidth="1"/>
    <col min="9731" max="9731" width="16.33203125" style="1" customWidth="1"/>
    <col min="9732" max="9738" width="8.88671875" style="1"/>
    <col min="9739" max="9739" width="11.33203125" style="1" customWidth="1"/>
    <col min="9740" max="9740" width="11" style="1" customWidth="1"/>
    <col min="9741" max="9741" width="11.5546875" style="1" customWidth="1"/>
    <col min="9742" max="9985" width="8.88671875" style="1"/>
    <col min="9986" max="9986" width="14.44140625" style="1" customWidth="1"/>
    <col min="9987" max="9987" width="16.33203125" style="1" customWidth="1"/>
    <col min="9988" max="9994" width="8.88671875" style="1"/>
    <col min="9995" max="9995" width="11.33203125" style="1" customWidth="1"/>
    <col min="9996" max="9996" width="11" style="1" customWidth="1"/>
    <col min="9997" max="9997" width="11.5546875" style="1" customWidth="1"/>
    <col min="9998" max="10241" width="8.88671875" style="1"/>
    <col min="10242" max="10242" width="14.44140625" style="1" customWidth="1"/>
    <col min="10243" max="10243" width="16.33203125" style="1" customWidth="1"/>
    <col min="10244" max="10250" width="8.88671875" style="1"/>
    <col min="10251" max="10251" width="11.33203125" style="1" customWidth="1"/>
    <col min="10252" max="10252" width="11" style="1" customWidth="1"/>
    <col min="10253" max="10253" width="11.5546875" style="1" customWidth="1"/>
    <col min="10254" max="10497" width="8.88671875" style="1"/>
    <col min="10498" max="10498" width="14.44140625" style="1" customWidth="1"/>
    <col min="10499" max="10499" width="16.33203125" style="1" customWidth="1"/>
    <col min="10500" max="10506" width="8.88671875" style="1"/>
    <col min="10507" max="10507" width="11.33203125" style="1" customWidth="1"/>
    <col min="10508" max="10508" width="11" style="1" customWidth="1"/>
    <col min="10509" max="10509" width="11.5546875" style="1" customWidth="1"/>
    <col min="10510" max="10753" width="8.88671875" style="1"/>
    <col min="10754" max="10754" width="14.44140625" style="1" customWidth="1"/>
    <col min="10755" max="10755" width="16.33203125" style="1" customWidth="1"/>
    <col min="10756" max="10762" width="8.88671875" style="1"/>
    <col min="10763" max="10763" width="11.33203125" style="1" customWidth="1"/>
    <col min="10764" max="10764" width="11" style="1" customWidth="1"/>
    <col min="10765" max="10765" width="11.5546875" style="1" customWidth="1"/>
    <col min="10766" max="11009" width="8.88671875" style="1"/>
    <col min="11010" max="11010" width="14.44140625" style="1" customWidth="1"/>
    <col min="11011" max="11011" width="16.33203125" style="1" customWidth="1"/>
    <col min="11012" max="11018" width="8.88671875" style="1"/>
    <col min="11019" max="11019" width="11.33203125" style="1" customWidth="1"/>
    <col min="11020" max="11020" width="11" style="1" customWidth="1"/>
    <col min="11021" max="11021" width="11.5546875" style="1" customWidth="1"/>
    <col min="11022" max="11265" width="8.88671875" style="1"/>
    <col min="11266" max="11266" width="14.44140625" style="1" customWidth="1"/>
    <col min="11267" max="11267" width="16.33203125" style="1" customWidth="1"/>
    <col min="11268" max="11274" width="8.88671875" style="1"/>
    <col min="11275" max="11275" width="11.33203125" style="1" customWidth="1"/>
    <col min="11276" max="11276" width="11" style="1" customWidth="1"/>
    <col min="11277" max="11277" width="11.5546875" style="1" customWidth="1"/>
    <col min="11278" max="11521" width="8.88671875" style="1"/>
    <col min="11522" max="11522" width="14.44140625" style="1" customWidth="1"/>
    <col min="11523" max="11523" width="16.33203125" style="1" customWidth="1"/>
    <col min="11524" max="11530" width="8.88671875" style="1"/>
    <col min="11531" max="11531" width="11.33203125" style="1" customWidth="1"/>
    <col min="11532" max="11532" width="11" style="1" customWidth="1"/>
    <col min="11533" max="11533" width="11.5546875" style="1" customWidth="1"/>
    <col min="11534" max="11777" width="8.88671875" style="1"/>
    <col min="11778" max="11778" width="14.44140625" style="1" customWidth="1"/>
    <col min="11779" max="11779" width="16.33203125" style="1" customWidth="1"/>
    <col min="11780" max="11786" width="8.88671875" style="1"/>
    <col min="11787" max="11787" width="11.33203125" style="1" customWidth="1"/>
    <col min="11788" max="11788" width="11" style="1" customWidth="1"/>
    <col min="11789" max="11789" width="11.5546875" style="1" customWidth="1"/>
    <col min="11790" max="12033" width="8.88671875" style="1"/>
    <col min="12034" max="12034" width="14.44140625" style="1" customWidth="1"/>
    <col min="12035" max="12035" width="16.33203125" style="1" customWidth="1"/>
    <col min="12036" max="12042" width="8.88671875" style="1"/>
    <col min="12043" max="12043" width="11.33203125" style="1" customWidth="1"/>
    <col min="12044" max="12044" width="11" style="1" customWidth="1"/>
    <col min="12045" max="12045" width="11.5546875" style="1" customWidth="1"/>
    <col min="12046" max="12289" width="8.88671875" style="1"/>
    <col min="12290" max="12290" width="14.44140625" style="1" customWidth="1"/>
    <col min="12291" max="12291" width="16.33203125" style="1" customWidth="1"/>
    <col min="12292" max="12298" width="8.88671875" style="1"/>
    <col min="12299" max="12299" width="11.33203125" style="1" customWidth="1"/>
    <col min="12300" max="12300" width="11" style="1" customWidth="1"/>
    <col min="12301" max="12301" width="11.5546875" style="1" customWidth="1"/>
    <col min="12302" max="12545" width="8.88671875" style="1"/>
    <col min="12546" max="12546" width="14.44140625" style="1" customWidth="1"/>
    <col min="12547" max="12547" width="16.33203125" style="1" customWidth="1"/>
    <col min="12548" max="12554" width="8.88671875" style="1"/>
    <col min="12555" max="12555" width="11.33203125" style="1" customWidth="1"/>
    <col min="12556" max="12556" width="11" style="1" customWidth="1"/>
    <col min="12557" max="12557" width="11.5546875" style="1" customWidth="1"/>
    <col min="12558" max="12801" width="8.88671875" style="1"/>
    <col min="12802" max="12802" width="14.44140625" style="1" customWidth="1"/>
    <col min="12803" max="12803" width="16.33203125" style="1" customWidth="1"/>
    <col min="12804" max="12810" width="8.88671875" style="1"/>
    <col min="12811" max="12811" width="11.33203125" style="1" customWidth="1"/>
    <col min="12812" max="12812" width="11" style="1" customWidth="1"/>
    <col min="12813" max="12813" width="11.5546875" style="1" customWidth="1"/>
    <col min="12814" max="13057" width="8.88671875" style="1"/>
    <col min="13058" max="13058" width="14.44140625" style="1" customWidth="1"/>
    <col min="13059" max="13059" width="16.33203125" style="1" customWidth="1"/>
    <col min="13060" max="13066" width="8.88671875" style="1"/>
    <col min="13067" max="13067" width="11.33203125" style="1" customWidth="1"/>
    <col min="13068" max="13068" width="11" style="1" customWidth="1"/>
    <col min="13069" max="13069" width="11.5546875" style="1" customWidth="1"/>
    <col min="13070" max="13313" width="8.88671875" style="1"/>
    <col min="13314" max="13314" width="14.44140625" style="1" customWidth="1"/>
    <col min="13315" max="13315" width="16.33203125" style="1" customWidth="1"/>
    <col min="13316" max="13322" width="8.88671875" style="1"/>
    <col min="13323" max="13323" width="11.33203125" style="1" customWidth="1"/>
    <col min="13324" max="13324" width="11" style="1" customWidth="1"/>
    <col min="13325" max="13325" width="11.5546875" style="1" customWidth="1"/>
    <col min="13326" max="13569" width="8.88671875" style="1"/>
    <col min="13570" max="13570" width="14.44140625" style="1" customWidth="1"/>
    <col min="13571" max="13571" width="16.33203125" style="1" customWidth="1"/>
    <col min="13572" max="13578" width="8.88671875" style="1"/>
    <col min="13579" max="13579" width="11.33203125" style="1" customWidth="1"/>
    <col min="13580" max="13580" width="11" style="1" customWidth="1"/>
    <col min="13581" max="13581" width="11.5546875" style="1" customWidth="1"/>
    <col min="13582" max="13825" width="8.88671875" style="1"/>
    <col min="13826" max="13826" width="14.44140625" style="1" customWidth="1"/>
    <col min="13827" max="13827" width="16.33203125" style="1" customWidth="1"/>
    <col min="13828" max="13834" width="8.88671875" style="1"/>
    <col min="13835" max="13835" width="11.33203125" style="1" customWidth="1"/>
    <col min="13836" max="13836" width="11" style="1" customWidth="1"/>
    <col min="13837" max="13837" width="11.5546875" style="1" customWidth="1"/>
    <col min="13838" max="14081" width="8.88671875" style="1"/>
    <col min="14082" max="14082" width="14.44140625" style="1" customWidth="1"/>
    <col min="14083" max="14083" width="16.33203125" style="1" customWidth="1"/>
    <col min="14084" max="14090" width="8.88671875" style="1"/>
    <col min="14091" max="14091" width="11.33203125" style="1" customWidth="1"/>
    <col min="14092" max="14092" width="11" style="1" customWidth="1"/>
    <col min="14093" max="14093" width="11.5546875" style="1" customWidth="1"/>
    <col min="14094" max="14337" width="8.88671875" style="1"/>
    <col min="14338" max="14338" width="14.44140625" style="1" customWidth="1"/>
    <col min="14339" max="14339" width="16.33203125" style="1" customWidth="1"/>
    <col min="14340" max="14346" width="8.88671875" style="1"/>
    <col min="14347" max="14347" width="11.33203125" style="1" customWidth="1"/>
    <col min="14348" max="14348" width="11" style="1" customWidth="1"/>
    <col min="14349" max="14349" width="11.5546875" style="1" customWidth="1"/>
    <col min="14350" max="14593" width="8.88671875" style="1"/>
    <col min="14594" max="14594" width="14.44140625" style="1" customWidth="1"/>
    <col min="14595" max="14595" width="16.33203125" style="1" customWidth="1"/>
    <col min="14596" max="14602" width="8.88671875" style="1"/>
    <col min="14603" max="14603" width="11.33203125" style="1" customWidth="1"/>
    <col min="14604" max="14604" width="11" style="1" customWidth="1"/>
    <col min="14605" max="14605" width="11.5546875" style="1" customWidth="1"/>
    <col min="14606" max="14849" width="8.88671875" style="1"/>
    <col min="14850" max="14850" width="14.44140625" style="1" customWidth="1"/>
    <col min="14851" max="14851" width="16.33203125" style="1" customWidth="1"/>
    <col min="14852" max="14858" width="8.88671875" style="1"/>
    <col min="14859" max="14859" width="11.33203125" style="1" customWidth="1"/>
    <col min="14860" max="14860" width="11" style="1" customWidth="1"/>
    <col min="14861" max="14861" width="11.5546875" style="1" customWidth="1"/>
    <col min="14862" max="15105" width="8.88671875" style="1"/>
    <col min="15106" max="15106" width="14.44140625" style="1" customWidth="1"/>
    <col min="15107" max="15107" width="16.33203125" style="1" customWidth="1"/>
    <col min="15108" max="15114" width="8.88671875" style="1"/>
    <col min="15115" max="15115" width="11.33203125" style="1" customWidth="1"/>
    <col min="15116" max="15116" width="11" style="1" customWidth="1"/>
    <col min="15117" max="15117" width="11.5546875" style="1" customWidth="1"/>
    <col min="15118" max="15361" width="8.88671875" style="1"/>
    <col min="15362" max="15362" width="14.44140625" style="1" customWidth="1"/>
    <col min="15363" max="15363" width="16.33203125" style="1" customWidth="1"/>
    <col min="15364" max="15370" width="8.88671875" style="1"/>
    <col min="15371" max="15371" width="11.33203125" style="1" customWidth="1"/>
    <col min="15372" max="15372" width="11" style="1" customWidth="1"/>
    <col min="15373" max="15373" width="11.5546875" style="1" customWidth="1"/>
    <col min="15374" max="15617" width="8.88671875" style="1"/>
    <col min="15618" max="15618" width="14.44140625" style="1" customWidth="1"/>
    <col min="15619" max="15619" width="16.33203125" style="1" customWidth="1"/>
    <col min="15620" max="15626" width="8.88671875" style="1"/>
    <col min="15627" max="15627" width="11.33203125" style="1" customWidth="1"/>
    <col min="15628" max="15628" width="11" style="1" customWidth="1"/>
    <col min="15629" max="15629" width="11.5546875" style="1" customWidth="1"/>
    <col min="15630" max="15873" width="8.88671875" style="1"/>
    <col min="15874" max="15874" width="14.44140625" style="1" customWidth="1"/>
    <col min="15875" max="15875" width="16.33203125" style="1" customWidth="1"/>
    <col min="15876" max="15882" width="8.88671875" style="1"/>
    <col min="15883" max="15883" width="11.33203125" style="1" customWidth="1"/>
    <col min="15884" max="15884" width="11" style="1" customWidth="1"/>
    <col min="15885" max="15885" width="11.5546875" style="1" customWidth="1"/>
    <col min="15886" max="16129" width="8.88671875" style="1"/>
    <col min="16130" max="16130" width="14.44140625" style="1" customWidth="1"/>
    <col min="16131" max="16131" width="16.33203125" style="1" customWidth="1"/>
    <col min="16132" max="16138" width="8.88671875" style="1"/>
    <col min="16139" max="16139" width="11.33203125" style="1" customWidth="1"/>
    <col min="16140" max="16140" width="11" style="1" customWidth="1"/>
    <col min="16141" max="16141" width="11.5546875" style="1" customWidth="1"/>
    <col min="16142" max="16384" width="8.88671875" style="1"/>
  </cols>
  <sheetData>
    <row r="1" spans="1:13" x14ac:dyDescent="0.25">
      <c r="A1" s="2" t="s">
        <v>158</v>
      </c>
    </row>
    <row r="2" spans="1:13" x14ac:dyDescent="0.25">
      <c r="A2" s="1" t="s">
        <v>120</v>
      </c>
    </row>
    <row r="5" spans="1:13" x14ac:dyDescent="0.25">
      <c r="A5" s="22" t="s">
        <v>100</v>
      </c>
      <c r="B5" s="22"/>
      <c r="C5" s="22"/>
      <c r="K5" s="22" t="s">
        <v>101</v>
      </c>
      <c r="L5" s="22"/>
      <c r="M5" s="22"/>
    </row>
    <row r="7" spans="1:13" x14ac:dyDescent="0.25">
      <c r="A7" s="24">
        <v>39248</v>
      </c>
      <c r="B7" s="2"/>
      <c r="C7" s="2" t="s">
        <v>133</v>
      </c>
      <c r="K7" s="24">
        <v>39248</v>
      </c>
      <c r="L7" s="25">
        <v>0.625</v>
      </c>
      <c r="M7" s="2" t="s">
        <v>134</v>
      </c>
    </row>
    <row r="8" spans="1:13" x14ac:dyDescent="0.25">
      <c r="A8" s="1" t="s">
        <v>102</v>
      </c>
      <c r="K8" s="1" t="s">
        <v>4</v>
      </c>
      <c r="L8" s="1" t="s">
        <v>4</v>
      </c>
    </row>
    <row r="9" spans="1:13" x14ac:dyDescent="0.25">
      <c r="A9" s="1" t="s">
        <v>71</v>
      </c>
      <c r="B9" s="23" t="s">
        <v>103</v>
      </c>
      <c r="C9" s="23" t="s">
        <v>104</v>
      </c>
      <c r="K9" s="1" t="s">
        <v>40</v>
      </c>
      <c r="L9" s="1" t="s">
        <v>41</v>
      </c>
      <c r="M9" s="1" t="s">
        <v>37</v>
      </c>
    </row>
    <row r="10" spans="1:13" x14ac:dyDescent="0.25">
      <c r="A10" s="1">
        <v>2.7</v>
      </c>
      <c r="B10" s="1">
        <v>0.5</v>
      </c>
      <c r="C10" s="1">
        <v>0.14000000000000001</v>
      </c>
      <c r="E10" s="1" t="s">
        <v>39</v>
      </c>
      <c r="K10" s="1">
        <v>3.01</v>
      </c>
      <c r="L10" s="1">
        <v>0</v>
      </c>
      <c r="M10" s="1">
        <v>0</v>
      </c>
    </row>
    <row r="11" spans="1:13" x14ac:dyDescent="0.25">
      <c r="A11" s="1">
        <v>3.6</v>
      </c>
      <c r="B11" s="1">
        <v>1</v>
      </c>
      <c r="C11" s="1">
        <v>0.41</v>
      </c>
      <c r="K11" s="1">
        <v>6</v>
      </c>
      <c r="L11" s="1">
        <v>0.65</v>
      </c>
      <c r="M11" s="1">
        <v>0.03</v>
      </c>
    </row>
    <row r="12" spans="1:13" x14ac:dyDescent="0.25">
      <c r="A12" s="1">
        <v>4.5999999999999996</v>
      </c>
      <c r="B12" s="1">
        <v>1.3</v>
      </c>
      <c r="C12" s="1">
        <v>0.7</v>
      </c>
      <c r="K12" s="1">
        <v>9</v>
      </c>
      <c r="L12" s="1">
        <v>0.65</v>
      </c>
      <c r="M12" s="1">
        <v>1.8</v>
      </c>
    </row>
    <row r="13" spans="1:13" x14ac:dyDescent="0.25">
      <c r="A13" s="1">
        <v>6.6</v>
      </c>
      <c r="B13" s="1">
        <v>2</v>
      </c>
      <c r="C13" s="1">
        <v>0.9</v>
      </c>
      <c r="E13" s="23"/>
      <c r="K13" s="1">
        <v>12</v>
      </c>
      <c r="L13" s="1">
        <v>2.4</v>
      </c>
      <c r="M13" s="1">
        <v>0.26</v>
      </c>
    </row>
    <row r="14" spans="1:13" x14ac:dyDescent="0.25">
      <c r="A14" s="1">
        <v>8.6</v>
      </c>
      <c r="B14" s="1">
        <v>2.5</v>
      </c>
      <c r="C14" s="1">
        <v>0.92</v>
      </c>
      <c r="K14" s="1">
        <v>15</v>
      </c>
      <c r="L14" s="1">
        <v>2.6</v>
      </c>
      <c r="M14" s="1">
        <v>0.79</v>
      </c>
    </row>
    <row r="15" spans="1:13" x14ac:dyDescent="0.25">
      <c r="A15" s="1">
        <v>10.6</v>
      </c>
      <c r="B15" s="1">
        <v>2.4</v>
      </c>
      <c r="C15" s="1">
        <v>1.1299999999999999</v>
      </c>
      <c r="K15" s="1">
        <v>18</v>
      </c>
      <c r="L15" s="1">
        <v>2.65</v>
      </c>
      <c r="M15" s="1">
        <v>1.17</v>
      </c>
    </row>
    <row r="16" spans="1:13" x14ac:dyDescent="0.25">
      <c r="A16" s="1">
        <v>12.6</v>
      </c>
      <c r="B16" s="1">
        <v>2.6</v>
      </c>
      <c r="C16" s="1">
        <v>1.17</v>
      </c>
      <c r="K16" s="1">
        <v>21</v>
      </c>
      <c r="L16" s="1">
        <v>2.7</v>
      </c>
      <c r="M16" s="1">
        <v>1.1000000000000001</v>
      </c>
    </row>
    <row r="17" spans="1:13" x14ac:dyDescent="0.25">
      <c r="A17" s="1">
        <v>14.6</v>
      </c>
      <c r="B17" s="1">
        <v>2.6</v>
      </c>
      <c r="C17" s="1">
        <v>1.44</v>
      </c>
      <c r="K17" s="1">
        <v>24</v>
      </c>
      <c r="L17" s="1">
        <v>2.8</v>
      </c>
      <c r="M17" s="1">
        <v>1.22</v>
      </c>
    </row>
    <row r="18" spans="1:13" x14ac:dyDescent="0.25">
      <c r="A18" s="1">
        <v>16.600000000000001</v>
      </c>
      <c r="B18" s="1">
        <v>2.7</v>
      </c>
      <c r="C18" s="1">
        <v>1.4</v>
      </c>
      <c r="K18" s="1">
        <v>27</v>
      </c>
      <c r="L18" s="1">
        <v>2.7</v>
      </c>
      <c r="M18" s="1">
        <v>1.35</v>
      </c>
    </row>
    <row r="19" spans="1:13" x14ac:dyDescent="0.25">
      <c r="A19" s="1">
        <v>18.600000000000001</v>
      </c>
      <c r="B19" s="1">
        <v>2.7</v>
      </c>
      <c r="C19" s="1">
        <v>1.33</v>
      </c>
      <c r="K19" s="1">
        <v>30</v>
      </c>
      <c r="L19" s="1">
        <v>2.6</v>
      </c>
      <c r="M19" s="1">
        <v>0.99</v>
      </c>
    </row>
    <row r="20" spans="1:13" x14ac:dyDescent="0.25">
      <c r="A20" s="1">
        <v>20.6</v>
      </c>
      <c r="B20" s="1">
        <v>2.8</v>
      </c>
      <c r="C20" s="1">
        <v>1.51</v>
      </c>
      <c r="K20" s="1">
        <v>33</v>
      </c>
      <c r="L20" s="1">
        <v>2.4</v>
      </c>
      <c r="M20" s="1">
        <v>1.18</v>
      </c>
    </row>
    <row r="21" spans="1:13" x14ac:dyDescent="0.25">
      <c r="A21" s="1">
        <v>22.6</v>
      </c>
      <c r="B21" s="1">
        <v>2.8</v>
      </c>
      <c r="C21" s="1">
        <v>1.46</v>
      </c>
      <c r="K21" s="1">
        <v>36</v>
      </c>
      <c r="L21" s="1">
        <v>2.4</v>
      </c>
      <c r="M21" s="1">
        <v>1.01</v>
      </c>
    </row>
    <row r="22" spans="1:13" x14ac:dyDescent="0.25">
      <c r="A22" s="1">
        <v>26.6</v>
      </c>
      <c r="B22" s="1">
        <v>3.2</v>
      </c>
      <c r="C22" s="1">
        <v>1.53</v>
      </c>
      <c r="K22" s="1">
        <v>39</v>
      </c>
      <c r="L22" s="1">
        <v>2.25</v>
      </c>
      <c r="M22" s="1">
        <v>1.19</v>
      </c>
    </row>
    <row r="23" spans="1:13" x14ac:dyDescent="0.25">
      <c r="A23" s="1">
        <v>28.6</v>
      </c>
      <c r="B23" s="1">
        <v>3</v>
      </c>
      <c r="C23" s="1">
        <v>1.4</v>
      </c>
      <c r="K23" s="1">
        <v>42</v>
      </c>
      <c r="L23" s="1">
        <v>2.2000000000000002</v>
      </c>
      <c r="M23" s="1">
        <v>1.08</v>
      </c>
    </row>
    <row r="24" spans="1:13" x14ac:dyDescent="0.25">
      <c r="A24" s="1">
        <v>30.6</v>
      </c>
      <c r="B24" s="1">
        <v>3.1</v>
      </c>
      <c r="C24" s="1">
        <v>1.08</v>
      </c>
      <c r="K24" s="1">
        <v>45</v>
      </c>
      <c r="L24" s="1">
        <v>2.1</v>
      </c>
      <c r="M24" s="1">
        <v>1.1399999999999999</v>
      </c>
    </row>
    <row r="25" spans="1:13" x14ac:dyDescent="0.25">
      <c r="A25" s="1">
        <v>32.6</v>
      </c>
      <c r="B25" s="1">
        <v>2.8</v>
      </c>
      <c r="C25" s="1">
        <v>1.23</v>
      </c>
      <c r="K25" s="1">
        <v>48</v>
      </c>
      <c r="L25" s="1">
        <v>2.1</v>
      </c>
      <c r="M25" s="1">
        <v>1.3</v>
      </c>
    </row>
    <row r="26" spans="1:13" x14ac:dyDescent="0.25">
      <c r="A26" s="1">
        <v>34.6</v>
      </c>
      <c r="B26" s="1">
        <v>2.8</v>
      </c>
      <c r="C26" s="1">
        <v>1.1000000000000001</v>
      </c>
      <c r="K26" s="1">
        <v>51</v>
      </c>
      <c r="L26" s="1">
        <v>1.9</v>
      </c>
      <c r="M26" s="1">
        <v>1.27</v>
      </c>
    </row>
    <row r="27" spans="1:13" x14ac:dyDescent="0.25">
      <c r="A27" s="1">
        <v>36.6</v>
      </c>
      <c r="B27" s="1">
        <v>2.2999999999999998</v>
      </c>
      <c r="C27" s="1">
        <v>0.82</v>
      </c>
      <c r="K27" s="1">
        <v>54</v>
      </c>
      <c r="L27" s="1">
        <v>1.9</v>
      </c>
      <c r="M27" s="1">
        <v>0.92</v>
      </c>
    </row>
    <row r="28" spans="1:13" x14ac:dyDescent="0.25">
      <c r="A28" s="1">
        <v>38.6</v>
      </c>
      <c r="B28" s="1">
        <v>1.5</v>
      </c>
      <c r="C28" s="1">
        <v>0.64</v>
      </c>
      <c r="K28" s="1">
        <v>57</v>
      </c>
      <c r="L28" s="1">
        <v>1.7</v>
      </c>
      <c r="M28" s="1">
        <v>1.02</v>
      </c>
    </row>
    <row r="29" spans="1:13" x14ac:dyDescent="0.25">
      <c r="A29" s="1">
        <v>39.6</v>
      </c>
      <c r="B29" s="1">
        <v>1.2</v>
      </c>
      <c r="C29" s="1">
        <v>0.7</v>
      </c>
      <c r="K29" s="1">
        <v>60</v>
      </c>
      <c r="L29" s="1">
        <v>1.6</v>
      </c>
      <c r="M29" s="1">
        <v>0.75</v>
      </c>
    </row>
    <row r="30" spans="1:13" x14ac:dyDescent="0.25">
      <c r="A30" s="1">
        <v>4.5999999999999996</v>
      </c>
      <c r="B30" s="1">
        <v>0.8</v>
      </c>
      <c r="C30" s="1">
        <v>0.34</v>
      </c>
      <c r="K30" s="1">
        <v>63</v>
      </c>
      <c r="L30" s="1">
        <v>1.4</v>
      </c>
      <c r="M30" s="1">
        <v>0.82</v>
      </c>
    </row>
    <row r="31" spans="1:13" x14ac:dyDescent="0.25">
      <c r="A31" s="1">
        <v>42.6</v>
      </c>
      <c r="B31" s="1">
        <v>0.5</v>
      </c>
      <c r="C31" s="1">
        <v>0.1</v>
      </c>
      <c r="K31" s="1">
        <v>66</v>
      </c>
      <c r="L31" s="1">
        <v>1.6</v>
      </c>
      <c r="M31" s="1">
        <v>0.55000000000000004</v>
      </c>
    </row>
    <row r="32" spans="1:13" x14ac:dyDescent="0.25">
      <c r="A32" s="1">
        <v>44.6</v>
      </c>
      <c r="B32" s="1">
        <v>0.3</v>
      </c>
      <c r="C32" s="1">
        <v>0.03</v>
      </c>
      <c r="K32" s="1">
        <v>69</v>
      </c>
      <c r="L32" s="1">
        <v>1.6</v>
      </c>
      <c r="M32" s="1">
        <v>0.47</v>
      </c>
    </row>
    <row r="33" spans="1:15" x14ac:dyDescent="0.25">
      <c r="A33" s="1">
        <v>46.6</v>
      </c>
      <c r="B33" s="1">
        <v>0.2</v>
      </c>
      <c r="C33" s="1">
        <v>0</v>
      </c>
      <c r="E33" s="1" t="s">
        <v>38</v>
      </c>
      <c r="K33" s="1">
        <v>72</v>
      </c>
      <c r="L33" s="1">
        <v>1.6</v>
      </c>
      <c r="M33" s="1">
        <v>0.35</v>
      </c>
    </row>
    <row r="34" spans="1:15" x14ac:dyDescent="0.25">
      <c r="K34" s="1">
        <v>75</v>
      </c>
      <c r="L34" s="1">
        <v>1.6</v>
      </c>
      <c r="M34" s="1">
        <v>0.16</v>
      </c>
    </row>
    <row r="36" spans="1:15" x14ac:dyDescent="0.25">
      <c r="J36" s="24">
        <v>39302</v>
      </c>
      <c r="K36" s="25">
        <v>0.4375</v>
      </c>
      <c r="L36" s="2" t="s">
        <v>134</v>
      </c>
    </row>
    <row r="37" spans="1:15" x14ac:dyDescent="0.25">
      <c r="J37" s="1" t="s">
        <v>105</v>
      </c>
    </row>
    <row r="38" spans="1:15" x14ac:dyDescent="0.25">
      <c r="J38" s="1" t="s">
        <v>106</v>
      </c>
      <c r="K38" s="1" t="s">
        <v>41</v>
      </c>
      <c r="L38" s="1" t="s">
        <v>107</v>
      </c>
    </row>
    <row r="39" spans="1:15" x14ac:dyDescent="0.25">
      <c r="J39" s="1">
        <v>0</v>
      </c>
      <c r="K39" s="1">
        <v>0.1</v>
      </c>
      <c r="L39" s="1">
        <v>0</v>
      </c>
    </row>
    <row r="40" spans="1:15" x14ac:dyDescent="0.25">
      <c r="J40" s="1">
        <v>38.5</v>
      </c>
      <c r="K40" s="1">
        <v>0.3</v>
      </c>
      <c r="L40" s="1">
        <v>0.03</v>
      </c>
    </row>
    <row r="41" spans="1:15" x14ac:dyDescent="0.25">
      <c r="J41" s="1">
        <v>36</v>
      </c>
      <c r="K41" s="1">
        <v>0.7</v>
      </c>
      <c r="L41" s="1">
        <v>0.05</v>
      </c>
    </row>
    <row r="42" spans="1:15" x14ac:dyDescent="0.25">
      <c r="J42" s="1">
        <v>35.5</v>
      </c>
      <c r="K42" s="1">
        <v>1.7</v>
      </c>
      <c r="L42" s="1">
        <v>0.2</v>
      </c>
    </row>
    <row r="43" spans="1:15" x14ac:dyDescent="0.25">
      <c r="J43" s="1">
        <v>34</v>
      </c>
      <c r="K43" s="1">
        <v>1.2</v>
      </c>
      <c r="L43" s="1">
        <v>0.24</v>
      </c>
      <c r="N43" s="1" t="s">
        <v>39</v>
      </c>
      <c r="O43" s="1">
        <v>40.5</v>
      </c>
    </row>
    <row r="44" spans="1:15" x14ac:dyDescent="0.25">
      <c r="J44" s="1">
        <v>32.5</v>
      </c>
      <c r="K44" s="1">
        <v>1.5</v>
      </c>
      <c r="L44" s="1">
        <v>0.24</v>
      </c>
      <c r="N44" s="1" t="s">
        <v>38</v>
      </c>
      <c r="O44" s="1">
        <v>3</v>
      </c>
    </row>
    <row r="45" spans="1:15" x14ac:dyDescent="0.25">
      <c r="J45" s="1">
        <v>31</v>
      </c>
      <c r="K45" s="1">
        <v>1.9</v>
      </c>
      <c r="L45" s="1">
        <v>0.42</v>
      </c>
    </row>
    <row r="46" spans="1:15" x14ac:dyDescent="0.25">
      <c r="J46" s="1">
        <v>29.5</v>
      </c>
      <c r="K46" s="1">
        <v>2</v>
      </c>
      <c r="L46" s="1">
        <v>0.44</v>
      </c>
    </row>
    <row r="47" spans="1:15" x14ac:dyDescent="0.25">
      <c r="J47" s="1">
        <v>28</v>
      </c>
      <c r="K47" s="1">
        <v>2</v>
      </c>
      <c r="L47" s="1">
        <v>0.42</v>
      </c>
    </row>
    <row r="48" spans="1:15" x14ac:dyDescent="0.25">
      <c r="J48" s="1">
        <v>26.5</v>
      </c>
      <c r="K48" s="1">
        <v>1.9</v>
      </c>
      <c r="L48" s="1">
        <v>0.52</v>
      </c>
    </row>
    <row r="49" spans="10:12" x14ac:dyDescent="0.25">
      <c r="J49" s="1">
        <v>25</v>
      </c>
      <c r="K49" s="1">
        <v>1.9</v>
      </c>
      <c r="L49" s="1">
        <v>0.59</v>
      </c>
    </row>
    <row r="50" spans="10:12" x14ac:dyDescent="0.25">
      <c r="J50" s="1">
        <v>23.5</v>
      </c>
      <c r="K50" s="1">
        <v>1.9</v>
      </c>
      <c r="L50" s="1">
        <v>0.54</v>
      </c>
    </row>
    <row r="51" spans="10:12" x14ac:dyDescent="0.25">
      <c r="J51" s="1">
        <v>22</v>
      </c>
      <c r="K51" s="1">
        <v>1.7</v>
      </c>
      <c r="L51" s="1">
        <v>0.51</v>
      </c>
    </row>
    <row r="52" spans="10:12" x14ac:dyDescent="0.25">
      <c r="J52" s="1">
        <v>20.5</v>
      </c>
      <c r="K52" s="1">
        <v>1.6</v>
      </c>
      <c r="L52" s="1">
        <v>0.56999999999999995</v>
      </c>
    </row>
    <row r="53" spans="10:12" x14ac:dyDescent="0.25">
      <c r="J53" s="1">
        <v>19</v>
      </c>
      <c r="K53" s="1">
        <v>1.6</v>
      </c>
      <c r="L53" s="1">
        <v>0.45</v>
      </c>
    </row>
    <row r="54" spans="10:12" x14ac:dyDescent="0.25">
      <c r="J54" s="1">
        <v>17.5</v>
      </c>
      <c r="K54" s="1">
        <v>1.6</v>
      </c>
      <c r="L54" s="1">
        <v>0.55000000000000004</v>
      </c>
    </row>
    <row r="55" spans="10:12" x14ac:dyDescent="0.25">
      <c r="J55" s="1">
        <v>16</v>
      </c>
      <c r="K55" s="1">
        <v>1.7</v>
      </c>
      <c r="L55" s="1">
        <v>0.59</v>
      </c>
    </row>
    <row r="56" spans="10:12" x14ac:dyDescent="0.25">
      <c r="J56" s="1">
        <v>14.5</v>
      </c>
      <c r="K56" s="1">
        <v>1.3</v>
      </c>
      <c r="L56" s="1">
        <v>0.64</v>
      </c>
    </row>
    <row r="57" spans="10:12" x14ac:dyDescent="0.25">
      <c r="J57" s="1">
        <v>13</v>
      </c>
      <c r="K57" s="1">
        <v>1.5</v>
      </c>
      <c r="L57" s="1">
        <v>0.51</v>
      </c>
    </row>
    <row r="58" spans="10:12" x14ac:dyDescent="0.25">
      <c r="J58" s="1">
        <v>11.5</v>
      </c>
      <c r="K58" s="1">
        <v>1.4</v>
      </c>
      <c r="L58" s="1">
        <v>0.46</v>
      </c>
    </row>
    <row r="59" spans="10:12" x14ac:dyDescent="0.25">
      <c r="J59" s="1">
        <v>10</v>
      </c>
      <c r="K59" s="1">
        <v>1.4</v>
      </c>
      <c r="L59" s="1">
        <v>0.26</v>
      </c>
    </row>
    <row r="60" spans="10:12" x14ac:dyDescent="0.25">
      <c r="J60" s="1">
        <v>8.5</v>
      </c>
      <c r="K60" s="1">
        <v>1.3</v>
      </c>
      <c r="L60" s="1">
        <v>0.31</v>
      </c>
    </row>
    <row r="61" spans="10:12" x14ac:dyDescent="0.25">
      <c r="J61" s="1">
        <v>7</v>
      </c>
      <c r="K61" s="1">
        <v>1.2</v>
      </c>
      <c r="L61" s="1">
        <v>0.28000000000000003</v>
      </c>
    </row>
    <row r="62" spans="10:12" x14ac:dyDescent="0.25">
      <c r="J62" s="1">
        <v>5.5</v>
      </c>
      <c r="K62" s="1">
        <v>0.5</v>
      </c>
      <c r="L62" s="1">
        <v>0.15</v>
      </c>
    </row>
    <row r="63" spans="10:12" x14ac:dyDescent="0.25">
      <c r="J63" s="1">
        <v>3.5</v>
      </c>
      <c r="K63" s="1">
        <v>0.15</v>
      </c>
      <c r="L63" s="1">
        <v>0</v>
      </c>
    </row>
    <row r="65" spans="1:16" x14ac:dyDescent="0.25">
      <c r="A65" s="1" t="s">
        <v>108</v>
      </c>
      <c r="K65" s="1" t="s">
        <v>109</v>
      </c>
    </row>
    <row r="66" spans="1:16" x14ac:dyDescent="0.25">
      <c r="A66" s="24">
        <v>39394</v>
      </c>
      <c r="B66" s="25">
        <v>0.54166666666666663</v>
      </c>
      <c r="C66" s="2" t="s">
        <v>133</v>
      </c>
    </row>
    <row r="67" spans="1:16" x14ac:dyDescent="0.25">
      <c r="K67" s="24">
        <v>39394</v>
      </c>
      <c r="L67" s="25">
        <v>0.63888888888888895</v>
      </c>
      <c r="M67" s="2" t="s">
        <v>134</v>
      </c>
    </row>
    <row r="68" spans="1:16" x14ac:dyDescent="0.25">
      <c r="A68" s="1" t="s">
        <v>15</v>
      </c>
      <c r="B68" s="1" t="s">
        <v>15</v>
      </c>
      <c r="K68" s="1" t="s">
        <v>15</v>
      </c>
      <c r="L68" s="1" t="s">
        <v>15</v>
      </c>
      <c r="M68" s="1" t="s">
        <v>53</v>
      </c>
    </row>
    <row r="69" spans="1:16" x14ac:dyDescent="0.25">
      <c r="A69" s="1" t="s">
        <v>57</v>
      </c>
      <c r="B69" s="1" t="s">
        <v>9</v>
      </c>
      <c r="C69" s="1" t="s">
        <v>110</v>
      </c>
      <c r="K69" s="1" t="s">
        <v>57</v>
      </c>
      <c r="L69" s="1" t="s">
        <v>9</v>
      </c>
      <c r="M69" s="1" t="s">
        <v>111</v>
      </c>
    </row>
    <row r="70" spans="1:16" x14ac:dyDescent="0.25">
      <c r="A70" s="1">
        <v>58.06</v>
      </c>
      <c r="B70" s="1">
        <v>0.01</v>
      </c>
      <c r="C70" s="1">
        <v>0</v>
      </c>
      <c r="K70" s="1">
        <v>25</v>
      </c>
      <c r="L70" s="1">
        <v>0.05</v>
      </c>
      <c r="M70" s="1">
        <v>0</v>
      </c>
    </row>
    <row r="71" spans="1:16" x14ac:dyDescent="0.25">
      <c r="A71" s="1">
        <v>57</v>
      </c>
      <c r="B71" s="1">
        <v>0.25</v>
      </c>
      <c r="C71" s="1">
        <v>0.03</v>
      </c>
      <c r="K71" s="1">
        <v>27</v>
      </c>
      <c r="L71" s="1">
        <v>0</v>
      </c>
      <c r="M71" s="1">
        <v>0</v>
      </c>
    </row>
    <row r="72" spans="1:16" x14ac:dyDescent="0.25">
      <c r="A72" s="1">
        <v>55.06</v>
      </c>
      <c r="B72" s="1">
        <v>0.85</v>
      </c>
      <c r="C72" s="1">
        <v>0.28000000000000003</v>
      </c>
      <c r="E72" s="1" t="s">
        <v>4</v>
      </c>
      <c r="K72" s="1">
        <v>29</v>
      </c>
      <c r="L72" s="1">
        <v>0.3</v>
      </c>
      <c r="M72" s="1">
        <v>0</v>
      </c>
      <c r="P72" s="1" t="s">
        <v>4</v>
      </c>
    </row>
    <row r="73" spans="1:16" x14ac:dyDescent="0.25">
      <c r="A73" s="1">
        <v>54</v>
      </c>
      <c r="B73" s="1">
        <v>1.1000000000000001</v>
      </c>
      <c r="C73" s="1">
        <v>0.26</v>
      </c>
      <c r="D73" s="1" t="s">
        <v>38</v>
      </c>
      <c r="E73" s="1">
        <v>58.06</v>
      </c>
      <c r="K73" s="1">
        <v>31</v>
      </c>
      <c r="L73" s="1">
        <v>0.22</v>
      </c>
      <c r="M73" s="1">
        <v>0.1</v>
      </c>
      <c r="O73" s="1" t="s">
        <v>38</v>
      </c>
      <c r="P73" s="1">
        <v>25</v>
      </c>
    </row>
    <row r="74" spans="1:16" x14ac:dyDescent="0.25">
      <c r="A74" s="1">
        <v>52.06</v>
      </c>
      <c r="B74" s="1">
        <v>1.2</v>
      </c>
      <c r="C74" s="1">
        <v>0.13</v>
      </c>
      <c r="D74" s="1" t="s">
        <v>39</v>
      </c>
      <c r="E74" s="1">
        <v>12.06</v>
      </c>
      <c r="K74" s="1">
        <v>33</v>
      </c>
      <c r="L74" s="1">
        <v>0.32</v>
      </c>
      <c r="M74" s="1">
        <v>0.08</v>
      </c>
      <c r="O74" s="1" t="s">
        <v>39</v>
      </c>
      <c r="P74" s="1">
        <v>79</v>
      </c>
    </row>
    <row r="75" spans="1:16" x14ac:dyDescent="0.25">
      <c r="A75" s="1">
        <v>51</v>
      </c>
      <c r="B75" s="1">
        <v>1.65</v>
      </c>
      <c r="C75" s="1">
        <v>0.38</v>
      </c>
      <c r="E75" s="1">
        <f>E73-E74</f>
        <v>46</v>
      </c>
      <c r="K75" s="1">
        <v>35</v>
      </c>
      <c r="L75" s="1">
        <v>0.45</v>
      </c>
      <c r="M75" s="1">
        <v>0.33</v>
      </c>
    </row>
    <row r="76" spans="1:16" x14ac:dyDescent="0.25">
      <c r="A76" s="1">
        <v>49.06</v>
      </c>
      <c r="B76" s="1">
        <v>1.65</v>
      </c>
      <c r="C76" s="1">
        <v>0.47</v>
      </c>
      <c r="K76" s="1">
        <v>37</v>
      </c>
      <c r="L76" s="1">
        <v>0.62</v>
      </c>
      <c r="M76" s="1">
        <v>0.28000000000000003</v>
      </c>
    </row>
    <row r="77" spans="1:16" x14ac:dyDescent="0.25">
      <c r="A77" s="1">
        <v>48</v>
      </c>
      <c r="B77" s="1">
        <v>1.65</v>
      </c>
      <c r="C77" s="1">
        <v>0.5</v>
      </c>
      <c r="K77" s="1">
        <v>39</v>
      </c>
      <c r="L77" s="1">
        <v>0.7</v>
      </c>
      <c r="M77" s="1">
        <v>0.39</v>
      </c>
    </row>
    <row r="78" spans="1:16" x14ac:dyDescent="0.25">
      <c r="A78" s="1">
        <v>46.06</v>
      </c>
      <c r="B78" s="1">
        <v>1.45</v>
      </c>
      <c r="C78" s="1">
        <v>0.54</v>
      </c>
      <c r="K78" s="1">
        <v>41</v>
      </c>
      <c r="L78" s="1">
        <v>0.8</v>
      </c>
      <c r="M78" s="1">
        <v>0.36</v>
      </c>
    </row>
    <row r="79" spans="1:16" x14ac:dyDescent="0.25">
      <c r="A79" s="1">
        <v>45</v>
      </c>
      <c r="B79" s="1">
        <v>1.45</v>
      </c>
      <c r="C79" s="1">
        <v>0.45</v>
      </c>
      <c r="K79" s="1">
        <v>43</v>
      </c>
      <c r="L79" s="1">
        <v>0.82</v>
      </c>
      <c r="M79" s="1">
        <v>0.54</v>
      </c>
      <c r="O79" s="1" t="s">
        <v>112</v>
      </c>
      <c r="P79" s="1">
        <v>0.75</v>
      </c>
    </row>
    <row r="80" spans="1:16" x14ac:dyDescent="0.25">
      <c r="A80" s="1">
        <v>43.06</v>
      </c>
      <c r="B80" s="1">
        <v>1.22</v>
      </c>
      <c r="C80" s="1">
        <v>0.57999999999999996</v>
      </c>
      <c r="K80" s="1">
        <v>45</v>
      </c>
      <c r="L80" s="1">
        <v>0.9</v>
      </c>
      <c r="M80" s="1">
        <v>0.49</v>
      </c>
    </row>
    <row r="81" spans="1:13" x14ac:dyDescent="0.25">
      <c r="A81" s="1">
        <v>42</v>
      </c>
      <c r="B81" s="1">
        <v>1.2</v>
      </c>
      <c r="C81" s="1">
        <v>0.52</v>
      </c>
      <c r="K81" s="1">
        <v>47</v>
      </c>
      <c r="L81" s="1">
        <v>0.88</v>
      </c>
      <c r="M81" s="1">
        <v>0.53</v>
      </c>
    </row>
    <row r="82" spans="1:13" x14ac:dyDescent="0.25">
      <c r="A82" s="1">
        <v>40.06</v>
      </c>
      <c r="B82" s="1">
        <v>1.3</v>
      </c>
      <c r="C82" s="1">
        <v>0.52</v>
      </c>
      <c r="K82" s="1">
        <v>49</v>
      </c>
      <c r="L82" s="1">
        <v>1</v>
      </c>
      <c r="M82" s="1">
        <v>0.52</v>
      </c>
    </row>
    <row r="83" spans="1:13" x14ac:dyDescent="0.25">
      <c r="A83" s="1">
        <v>39</v>
      </c>
      <c r="B83" s="1">
        <v>1.1499999999999999</v>
      </c>
      <c r="C83" s="1">
        <v>0.62</v>
      </c>
      <c r="K83" s="1">
        <v>51</v>
      </c>
      <c r="L83" s="1">
        <v>1</v>
      </c>
      <c r="M83" s="1">
        <v>0.55000000000000004</v>
      </c>
    </row>
    <row r="84" spans="1:13" x14ac:dyDescent="0.25">
      <c r="A84" s="1">
        <v>37.06</v>
      </c>
      <c r="B84" s="1">
        <v>1.05</v>
      </c>
      <c r="C84" s="1">
        <v>0.34</v>
      </c>
      <c r="K84" s="1">
        <v>53</v>
      </c>
      <c r="L84" s="1">
        <v>1</v>
      </c>
      <c r="M84" s="1">
        <v>0.63</v>
      </c>
    </row>
    <row r="85" spans="1:13" x14ac:dyDescent="0.25">
      <c r="A85" s="1">
        <v>36</v>
      </c>
      <c r="B85" s="1">
        <v>1</v>
      </c>
      <c r="C85" s="1">
        <v>0.47</v>
      </c>
      <c r="K85" s="1">
        <v>55</v>
      </c>
      <c r="L85" s="1">
        <v>1.1000000000000001</v>
      </c>
      <c r="M85" s="1">
        <v>0.73</v>
      </c>
    </row>
    <row r="86" spans="1:13" x14ac:dyDescent="0.25">
      <c r="A86" s="1">
        <v>34.06</v>
      </c>
      <c r="B86" s="1">
        <v>1.05</v>
      </c>
      <c r="C86" s="1">
        <v>0.56999999999999995</v>
      </c>
      <c r="K86" s="1">
        <v>57</v>
      </c>
      <c r="L86" s="1">
        <v>1.2</v>
      </c>
      <c r="M86" s="1">
        <v>0.63</v>
      </c>
    </row>
    <row r="87" spans="1:13" x14ac:dyDescent="0.25">
      <c r="A87" s="1">
        <v>33</v>
      </c>
      <c r="B87" s="1">
        <v>1</v>
      </c>
      <c r="C87" s="1">
        <v>0.31</v>
      </c>
      <c r="K87" s="1">
        <v>59</v>
      </c>
      <c r="L87" s="1">
        <v>1.3</v>
      </c>
      <c r="M87" s="1">
        <v>0.56999999999999995</v>
      </c>
    </row>
    <row r="88" spans="1:13" x14ac:dyDescent="0.25">
      <c r="A88" s="1">
        <v>31.06</v>
      </c>
      <c r="B88" s="1">
        <v>0.7</v>
      </c>
      <c r="C88" s="1">
        <v>0.32</v>
      </c>
      <c r="K88" s="1">
        <v>61</v>
      </c>
      <c r="L88" s="1">
        <v>1.32</v>
      </c>
      <c r="M88" s="1">
        <v>0.44</v>
      </c>
    </row>
    <row r="89" spans="1:13" x14ac:dyDescent="0.25">
      <c r="A89" s="1">
        <v>30</v>
      </c>
      <c r="B89" s="1">
        <v>0.9</v>
      </c>
      <c r="C89" s="1">
        <v>0.31</v>
      </c>
      <c r="K89" s="1">
        <v>63</v>
      </c>
      <c r="L89" s="1">
        <v>1.4</v>
      </c>
      <c r="M89" s="1">
        <v>0.61</v>
      </c>
    </row>
    <row r="90" spans="1:13" x14ac:dyDescent="0.25">
      <c r="A90" s="1">
        <v>28.06</v>
      </c>
      <c r="B90" s="1">
        <v>0.9</v>
      </c>
      <c r="C90" s="1">
        <v>0.5</v>
      </c>
      <c r="K90" s="1">
        <v>65</v>
      </c>
      <c r="L90" s="1">
        <v>1.45</v>
      </c>
      <c r="M90" s="1">
        <v>0.63</v>
      </c>
    </row>
    <row r="91" spans="1:13" x14ac:dyDescent="0.25">
      <c r="A91" s="1">
        <v>27</v>
      </c>
      <c r="B91" s="1">
        <v>0.8</v>
      </c>
      <c r="C91" s="1">
        <v>0.46</v>
      </c>
      <c r="K91" s="1">
        <v>67</v>
      </c>
      <c r="L91" s="1">
        <v>1.45</v>
      </c>
      <c r="M91" s="1">
        <v>0.62</v>
      </c>
    </row>
    <row r="92" spans="1:13" x14ac:dyDescent="0.25">
      <c r="A92" s="1">
        <v>25.06</v>
      </c>
      <c r="B92" s="1">
        <v>0.8</v>
      </c>
      <c r="C92" s="1">
        <v>0.31</v>
      </c>
      <c r="K92" s="1">
        <v>69</v>
      </c>
      <c r="L92" s="1">
        <v>1.45</v>
      </c>
      <c r="M92" s="1">
        <v>0.6</v>
      </c>
    </row>
    <row r="93" spans="1:13" x14ac:dyDescent="0.25">
      <c r="A93" s="1">
        <v>24</v>
      </c>
      <c r="B93" s="1">
        <v>0.74</v>
      </c>
      <c r="C93" s="1">
        <v>0.15</v>
      </c>
      <c r="K93" s="1">
        <v>71</v>
      </c>
      <c r="L93" s="1">
        <v>1.38</v>
      </c>
      <c r="M93" s="1">
        <v>0.66</v>
      </c>
    </row>
    <row r="94" spans="1:13" x14ac:dyDescent="0.25">
      <c r="A94" s="1">
        <v>22.06</v>
      </c>
      <c r="B94" s="1">
        <v>0.74</v>
      </c>
      <c r="C94" s="1">
        <v>0.32</v>
      </c>
      <c r="K94" s="1">
        <v>73</v>
      </c>
      <c r="L94" s="1">
        <v>1.45</v>
      </c>
      <c r="M94" s="1">
        <v>0.48</v>
      </c>
    </row>
    <row r="95" spans="1:13" x14ac:dyDescent="0.25">
      <c r="K95" s="1">
        <v>75</v>
      </c>
      <c r="L95" s="1">
        <v>1.4</v>
      </c>
      <c r="M95" s="1">
        <v>0.47</v>
      </c>
    </row>
    <row r="96" spans="1:13" x14ac:dyDescent="0.25">
      <c r="K96" s="1">
        <v>77</v>
      </c>
      <c r="L96" s="1">
        <v>1</v>
      </c>
      <c r="M96" s="1">
        <v>0.2</v>
      </c>
    </row>
    <row r="97" spans="1:14" x14ac:dyDescent="0.25">
      <c r="K97" s="1">
        <v>79</v>
      </c>
      <c r="L97" s="1">
        <v>0.2</v>
      </c>
      <c r="M97" s="1">
        <v>0</v>
      </c>
    </row>
    <row r="104" spans="1:14" x14ac:dyDescent="0.25">
      <c r="A104" s="1" t="s">
        <v>113</v>
      </c>
      <c r="M104" s="9" t="s">
        <v>114</v>
      </c>
    </row>
    <row r="105" spans="1:14" x14ac:dyDescent="0.25">
      <c r="A105" s="24">
        <v>39197</v>
      </c>
      <c r="B105" s="2" t="s">
        <v>115</v>
      </c>
      <c r="C105" s="2" t="s">
        <v>133</v>
      </c>
      <c r="K105" s="24">
        <v>39185</v>
      </c>
      <c r="L105" s="25">
        <v>0.52083333333333337</v>
      </c>
      <c r="M105" s="2" t="s">
        <v>134</v>
      </c>
    </row>
    <row r="106" spans="1:14" x14ac:dyDescent="0.25">
      <c r="B106" s="1" t="s">
        <v>27</v>
      </c>
      <c r="L106" s="1" t="s">
        <v>27</v>
      </c>
    </row>
    <row r="108" spans="1:14" x14ac:dyDescent="0.25">
      <c r="B108" s="1" t="s">
        <v>29</v>
      </c>
      <c r="C108" s="1" t="s">
        <v>30</v>
      </c>
      <c r="D108" s="1" t="s">
        <v>31</v>
      </c>
      <c r="L108" s="1" t="s">
        <v>29</v>
      </c>
      <c r="M108" s="1" t="s">
        <v>30</v>
      </c>
      <c r="N108" s="1" t="s">
        <v>31</v>
      </c>
    </row>
    <row r="109" spans="1:14" x14ac:dyDescent="0.25">
      <c r="B109" s="1" t="s">
        <v>32</v>
      </c>
      <c r="C109" s="1" t="s">
        <v>33</v>
      </c>
      <c r="D109" s="1" t="s">
        <v>34</v>
      </c>
      <c r="L109" s="1" t="s">
        <v>32</v>
      </c>
      <c r="M109" s="1" t="s">
        <v>33</v>
      </c>
      <c r="N109" s="1" t="s">
        <v>34</v>
      </c>
    </row>
    <row r="110" spans="1:14" x14ac:dyDescent="0.25">
      <c r="B110" s="7">
        <v>14.7</v>
      </c>
      <c r="C110" s="7">
        <v>0.05</v>
      </c>
      <c r="D110" s="7">
        <v>0</v>
      </c>
      <c r="L110" s="1" t="s">
        <v>116</v>
      </c>
      <c r="M110" s="7">
        <v>0</v>
      </c>
      <c r="N110" s="7">
        <v>0</v>
      </c>
    </row>
    <row r="111" spans="1:14" x14ac:dyDescent="0.25">
      <c r="B111" s="7">
        <v>14.1</v>
      </c>
      <c r="C111" s="7">
        <v>0.2</v>
      </c>
      <c r="D111" s="7">
        <v>0.03</v>
      </c>
      <c r="L111" s="1" t="s">
        <v>117</v>
      </c>
      <c r="M111" s="7">
        <v>1</v>
      </c>
      <c r="N111" s="7">
        <v>0.45</v>
      </c>
    </row>
    <row r="112" spans="1:14" x14ac:dyDescent="0.25">
      <c r="B112" s="7">
        <v>13.6</v>
      </c>
      <c r="C112" s="7">
        <v>0.59</v>
      </c>
      <c r="D112" s="7">
        <v>0.09</v>
      </c>
      <c r="L112" s="1">
        <v>4</v>
      </c>
      <c r="M112" s="7">
        <v>1.45</v>
      </c>
      <c r="N112" s="7">
        <v>0.63</v>
      </c>
    </row>
    <row r="113" spans="2:14" x14ac:dyDescent="0.25">
      <c r="B113" s="7">
        <v>13</v>
      </c>
      <c r="C113" s="7">
        <v>0.9</v>
      </c>
      <c r="D113" s="7">
        <v>0.34</v>
      </c>
      <c r="L113" s="1">
        <v>5</v>
      </c>
      <c r="M113" s="7">
        <v>1.5</v>
      </c>
      <c r="N113" s="7">
        <v>0.8</v>
      </c>
    </row>
    <row r="114" spans="2:14" x14ac:dyDescent="0.25">
      <c r="B114" s="7">
        <v>12.4</v>
      </c>
      <c r="C114" s="7">
        <v>1.2</v>
      </c>
      <c r="D114" s="7">
        <v>0.24</v>
      </c>
      <c r="L114" s="1">
        <v>7</v>
      </c>
      <c r="M114" s="7">
        <v>1.6</v>
      </c>
      <c r="N114" s="7">
        <v>1.7</v>
      </c>
    </row>
    <row r="115" spans="2:14" x14ac:dyDescent="0.25">
      <c r="B115" s="7">
        <v>11.8</v>
      </c>
      <c r="C115" s="7">
        <v>2</v>
      </c>
      <c r="D115" s="7">
        <v>0.54</v>
      </c>
      <c r="L115" s="1">
        <v>10</v>
      </c>
      <c r="M115" s="7">
        <v>1.5</v>
      </c>
      <c r="N115" s="7">
        <v>2.09</v>
      </c>
    </row>
    <row r="116" spans="2:14" x14ac:dyDescent="0.25">
      <c r="B116" s="7">
        <v>11</v>
      </c>
      <c r="C116" s="7">
        <v>1.5</v>
      </c>
      <c r="D116" s="7">
        <v>0.5</v>
      </c>
      <c r="L116" s="1">
        <v>12</v>
      </c>
      <c r="M116" s="7">
        <v>1.5</v>
      </c>
      <c r="N116" s="7">
        <v>2.02</v>
      </c>
    </row>
    <row r="117" spans="2:14" x14ac:dyDescent="0.25">
      <c r="B117" s="7">
        <v>10.4</v>
      </c>
      <c r="C117" s="7">
        <v>1.6</v>
      </c>
      <c r="D117" s="7">
        <v>0.61</v>
      </c>
      <c r="L117" s="1">
        <v>14</v>
      </c>
      <c r="M117" s="7">
        <v>1.6</v>
      </c>
      <c r="N117" s="7">
        <v>2.15</v>
      </c>
    </row>
    <row r="118" spans="2:14" x14ac:dyDescent="0.25">
      <c r="B118" s="7">
        <v>9.8000000000000007</v>
      </c>
      <c r="C118" s="7">
        <v>1.5</v>
      </c>
      <c r="D118" s="7">
        <v>0.54</v>
      </c>
      <c r="L118" s="1">
        <v>16</v>
      </c>
      <c r="M118" s="7">
        <v>1.57</v>
      </c>
      <c r="N118" s="7">
        <v>2.09</v>
      </c>
    </row>
    <row r="119" spans="2:14" x14ac:dyDescent="0.25">
      <c r="B119" s="7">
        <v>9.3000000000000007</v>
      </c>
      <c r="C119" s="7">
        <v>1.4</v>
      </c>
      <c r="D119" s="7">
        <v>0.64</v>
      </c>
      <c r="L119" s="1">
        <v>19</v>
      </c>
      <c r="M119" s="7">
        <v>1.48</v>
      </c>
      <c r="N119" s="7">
        <v>2.17</v>
      </c>
    </row>
    <row r="120" spans="2:14" x14ac:dyDescent="0.25">
      <c r="B120" s="7">
        <v>8.8000000000000007</v>
      </c>
      <c r="C120" s="7">
        <v>1.6</v>
      </c>
      <c r="D120" s="7">
        <v>0.48</v>
      </c>
      <c r="L120" s="1">
        <v>21</v>
      </c>
      <c r="M120" s="7">
        <v>1.4</v>
      </c>
      <c r="N120" s="7">
        <v>2.2599999999999998</v>
      </c>
    </row>
    <row r="121" spans="2:14" x14ac:dyDescent="0.25">
      <c r="B121" s="7">
        <v>8.3000000000000007</v>
      </c>
      <c r="C121" s="7">
        <v>1.4</v>
      </c>
      <c r="D121" s="7">
        <v>0.56999999999999995</v>
      </c>
      <c r="L121" s="1">
        <v>23</v>
      </c>
      <c r="M121" s="7">
        <v>1.4</v>
      </c>
      <c r="N121" s="7">
        <v>2.23</v>
      </c>
    </row>
    <row r="122" spans="2:14" x14ac:dyDescent="0.25">
      <c r="B122" s="7">
        <v>7.6</v>
      </c>
      <c r="C122" s="7">
        <v>1.5</v>
      </c>
      <c r="D122" s="7">
        <v>0.66</v>
      </c>
      <c r="L122" s="1">
        <v>25</v>
      </c>
      <c r="M122" s="7">
        <v>1.2</v>
      </c>
      <c r="N122" s="7">
        <v>2.19</v>
      </c>
    </row>
    <row r="123" spans="2:14" x14ac:dyDescent="0.25">
      <c r="B123" s="7">
        <v>7.1</v>
      </c>
      <c r="C123" s="7">
        <v>1.67</v>
      </c>
      <c r="D123" s="7">
        <v>0.6</v>
      </c>
      <c r="L123" s="1">
        <v>27</v>
      </c>
      <c r="M123" s="7">
        <v>1.1499999999999999</v>
      </c>
      <c r="N123" s="7">
        <v>2.0499999999999998</v>
      </c>
    </row>
    <row r="124" spans="2:14" x14ac:dyDescent="0.25">
      <c r="B124" s="7">
        <v>6.6</v>
      </c>
      <c r="C124" s="7">
        <v>1.6</v>
      </c>
      <c r="D124" s="7">
        <v>0.59</v>
      </c>
      <c r="L124" s="1">
        <v>29</v>
      </c>
      <c r="M124" s="7">
        <v>1.1000000000000001</v>
      </c>
      <c r="N124" s="7">
        <v>1.84</v>
      </c>
    </row>
    <row r="125" spans="2:14" x14ac:dyDescent="0.25">
      <c r="B125" s="7">
        <v>6.1</v>
      </c>
      <c r="C125" s="7">
        <v>1.6</v>
      </c>
      <c r="D125" s="7">
        <v>0.64</v>
      </c>
      <c r="L125" s="1">
        <v>31</v>
      </c>
      <c r="M125" s="7">
        <v>1.1000000000000001</v>
      </c>
      <c r="N125" s="7">
        <v>1.97</v>
      </c>
    </row>
    <row r="126" spans="2:14" x14ac:dyDescent="0.25">
      <c r="B126" s="7">
        <v>5.6</v>
      </c>
      <c r="C126" s="7">
        <v>1.1000000000000001</v>
      </c>
      <c r="D126" s="7">
        <v>0.62</v>
      </c>
      <c r="L126" s="1">
        <v>33</v>
      </c>
      <c r="M126" s="7">
        <v>1.1000000000000001</v>
      </c>
      <c r="N126" s="7">
        <v>1.96</v>
      </c>
    </row>
    <row r="127" spans="2:14" x14ac:dyDescent="0.25">
      <c r="B127" s="7">
        <v>5</v>
      </c>
      <c r="C127" s="7">
        <v>1.05</v>
      </c>
      <c r="D127" s="7">
        <v>0.61</v>
      </c>
      <c r="L127" s="1">
        <v>35</v>
      </c>
      <c r="M127" s="7">
        <v>1.1000000000000001</v>
      </c>
      <c r="N127" s="7">
        <v>2.1</v>
      </c>
    </row>
    <row r="128" spans="2:14" x14ac:dyDescent="0.25">
      <c r="B128" s="7">
        <v>4.5</v>
      </c>
      <c r="C128" s="7">
        <v>1.1000000000000001</v>
      </c>
      <c r="D128" s="7">
        <v>0.52</v>
      </c>
      <c r="L128" s="1">
        <v>37</v>
      </c>
      <c r="M128" s="7">
        <v>1.05</v>
      </c>
      <c r="N128" s="7">
        <v>1.95</v>
      </c>
    </row>
    <row r="129" spans="2:14" x14ac:dyDescent="0.25">
      <c r="B129" s="7">
        <v>4</v>
      </c>
      <c r="C129" s="7">
        <v>0.9</v>
      </c>
      <c r="D129" s="7">
        <v>0.39</v>
      </c>
      <c r="L129" s="1">
        <v>38</v>
      </c>
      <c r="M129" s="7">
        <v>0.88</v>
      </c>
      <c r="N129" s="7">
        <v>1.92</v>
      </c>
    </row>
    <row r="130" spans="2:14" x14ac:dyDescent="0.25">
      <c r="B130" s="7">
        <v>3.4</v>
      </c>
      <c r="C130" s="7">
        <v>0.49</v>
      </c>
      <c r="D130" s="7">
        <v>0.5</v>
      </c>
      <c r="L130" s="1">
        <v>39</v>
      </c>
      <c r="M130" s="7">
        <v>0.9</v>
      </c>
      <c r="N130" s="7">
        <v>1.05</v>
      </c>
    </row>
    <row r="131" spans="2:14" x14ac:dyDescent="0.25">
      <c r="B131" s="7">
        <v>2.8</v>
      </c>
      <c r="C131" s="7">
        <v>0.7</v>
      </c>
      <c r="D131" s="7">
        <v>0.34</v>
      </c>
      <c r="L131" s="1">
        <v>40</v>
      </c>
      <c r="M131" s="7">
        <v>0.8</v>
      </c>
      <c r="N131" s="7">
        <v>1.65</v>
      </c>
    </row>
    <row r="132" spans="2:14" x14ac:dyDescent="0.25">
      <c r="B132" s="7">
        <v>2.2999999999999998</v>
      </c>
      <c r="C132" s="7">
        <v>0.55000000000000004</v>
      </c>
      <c r="D132" s="7">
        <v>0.38</v>
      </c>
      <c r="L132" s="1">
        <v>42</v>
      </c>
      <c r="M132" s="7">
        <v>0.6</v>
      </c>
      <c r="N132" s="7">
        <v>1.71</v>
      </c>
    </row>
    <row r="133" spans="2:14" x14ac:dyDescent="0.25">
      <c r="B133" s="7">
        <v>1.8</v>
      </c>
      <c r="C133" s="7">
        <v>0.6</v>
      </c>
      <c r="D133" s="7">
        <v>0.33</v>
      </c>
      <c r="L133" s="1">
        <v>43</v>
      </c>
      <c r="M133" s="7">
        <v>0.4</v>
      </c>
      <c r="N133" s="7">
        <v>1.5</v>
      </c>
    </row>
    <row r="134" spans="2:14" x14ac:dyDescent="0.25">
      <c r="B134" s="7">
        <v>1.2</v>
      </c>
      <c r="C134" s="7">
        <v>0.5</v>
      </c>
      <c r="D134" s="7">
        <v>7.0000000000000007E-2</v>
      </c>
      <c r="L134" s="1">
        <v>44</v>
      </c>
      <c r="M134" s="7">
        <v>0.15</v>
      </c>
      <c r="N134" s="7">
        <v>0.67</v>
      </c>
    </row>
    <row r="135" spans="2:14" x14ac:dyDescent="0.25">
      <c r="B135" s="7">
        <v>1</v>
      </c>
      <c r="C135" s="7">
        <v>0.3</v>
      </c>
      <c r="D135" s="7">
        <v>0.01</v>
      </c>
      <c r="L135" s="1">
        <v>46</v>
      </c>
      <c r="M135" s="7">
        <v>0.08</v>
      </c>
      <c r="N135" s="7">
        <v>0.28000000000000003</v>
      </c>
    </row>
    <row r="136" spans="2:14" x14ac:dyDescent="0.25">
      <c r="L136" s="1" t="s">
        <v>118</v>
      </c>
      <c r="M136" s="7">
        <v>7.0000000000000007E-2</v>
      </c>
      <c r="N136" s="7">
        <v>0</v>
      </c>
    </row>
  </sheetData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2007DischargeUTMLatLong</vt:lpstr>
      <vt:lpstr>YF Polecamp</vt:lpstr>
      <vt:lpstr>YF Bonanza Br</vt:lpstr>
      <vt:lpstr>YF Fivemile</vt:lpstr>
      <vt:lpstr>West Fork</vt:lpstr>
      <vt:lpstr>Jordan</vt:lpstr>
      <vt:lpstr>Basin</vt:lpstr>
      <vt:lpstr>Camas</vt:lpstr>
      <vt:lpstr>EFSR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BPAYFR</dc:creator>
  <cp:lastModifiedBy>BPAYFR</cp:lastModifiedBy>
  <dcterms:created xsi:type="dcterms:W3CDTF">2020-05-04T17:26:20Z</dcterms:created>
  <dcterms:modified xsi:type="dcterms:W3CDTF">2020-05-07T20:35:58Z</dcterms:modified>
</cp:coreProperties>
</file>