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PAYFR\Documents\2006-2019 YFRP\2006-2018 Flows\08YFRPFlows\"/>
    </mc:Choice>
  </mc:AlternateContent>
  <xr:revisionPtr revIDLastSave="0" documentId="13_ncr:1_{1FA3C7E0-673E-47C6-8CE0-34144A692C90}" xr6:coauthVersionLast="36" xr6:coauthVersionMax="36" xr10:uidLastSave="{00000000-0000-0000-0000-000000000000}"/>
  <bookViews>
    <workbookView xWindow="0" yWindow="0" windowWidth="23040" windowHeight="9060" xr2:uid="{03A92021-3BFE-48A2-84CC-29CC4D556026}"/>
  </bookViews>
  <sheets>
    <sheet name="2008DischargeUTMLatLong" sheetId="1" r:id="rId1"/>
    <sheet name="Flat Rock" sheetId="2" r:id="rId2"/>
    <sheet name="Polecamp" sheetId="3" r:id="rId3"/>
    <sheet name="YF around WF" sheetId="4" r:id="rId4"/>
    <sheet name="Bonanza bridge" sheetId="5" r:id="rId5"/>
    <sheet name="YF 5 mile" sheetId="6" r:id="rId6"/>
    <sheet name="Jordan" sheetId="7" r:id="rId7"/>
    <sheet name="WFYF" sheetId="8" r:id="rId8"/>
    <sheet name="Jerrys" sheetId="9" r:id="rId9"/>
    <sheet name="Silver" sheetId="10" r:id="rId10"/>
    <sheet name="PS1outlet" sheetId="11" r:id="rId11"/>
    <sheet name="EFSRGermania" sheetId="12" r:id="rId12"/>
    <sheet name="EFSRweir" sheetId="13" r:id="rId13"/>
    <sheet name="Camas" sheetId="14" r:id="rId14"/>
    <sheet name="Basin upper" sheetId="15" r:id="rId15"/>
    <sheet name="Basin mouth" sheetId="16" r:id="rId16"/>
    <sheet name="Slate Creek" sheetId="17" r:id="rId1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1" l="1"/>
  <c r="H45" i="11"/>
  <c r="G45" i="11"/>
  <c r="J45" i="11" s="1"/>
  <c r="I44" i="11"/>
  <c r="H44" i="11"/>
  <c r="G44" i="11"/>
  <c r="J44" i="11" s="1"/>
  <c r="I43" i="11"/>
  <c r="H43" i="11"/>
  <c r="G43" i="11"/>
  <c r="J43" i="11" s="1"/>
  <c r="I42" i="11"/>
  <c r="H42" i="11"/>
  <c r="G42" i="11"/>
  <c r="J42" i="11" s="1"/>
  <c r="I41" i="11"/>
  <c r="H41" i="11"/>
  <c r="G41" i="11"/>
  <c r="J41" i="11" s="1"/>
  <c r="I40" i="11"/>
  <c r="H40" i="11"/>
  <c r="G40" i="11"/>
  <c r="J40" i="11" s="1"/>
  <c r="I39" i="11"/>
  <c r="H39" i="11"/>
  <c r="G39" i="11"/>
  <c r="J39" i="11" s="1"/>
  <c r="I38" i="11"/>
  <c r="H38" i="11"/>
  <c r="G38" i="11"/>
  <c r="J38" i="11" s="1"/>
  <c r="I37" i="11"/>
  <c r="H37" i="11"/>
  <c r="G37" i="11"/>
  <c r="J37" i="11" s="1"/>
  <c r="I36" i="11"/>
  <c r="H36" i="11"/>
  <c r="G36" i="11"/>
  <c r="J36" i="11" s="1"/>
  <c r="I35" i="11"/>
  <c r="H35" i="11"/>
  <c r="G35" i="11"/>
  <c r="J35" i="11" s="1"/>
  <c r="I34" i="11"/>
  <c r="H34" i="11"/>
  <c r="G34" i="11"/>
  <c r="J34" i="11" s="1"/>
  <c r="I33" i="11"/>
  <c r="H33" i="11"/>
  <c r="G33" i="11"/>
  <c r="J33" i="11" s="1"/>
  <c r="I32" i="11"/>
  <c r="H32" i="11"/>
  <c r="G32" i="11"/>
  <c r="J32" i="11" s="1"/>
  <c r="I31" i="11"/>
  <c r="H31" i="11"/>
  <c r="J31" i="11" s="1"/>
  <c r="K31" i="11" s="1"/>
  <c r="G31" i="11"/>
  <c r="I24" i="11"/>
  <c r="H24" i="11"/>
  <c r="G24" i="11"/>
  <c r="J24" i="11" s="1"/>
  <c r="I23" i="11"/>
  <c r="H23" i="11"/>
  <c r="J23" i="11" s="1"/>
  <c r="G23" i="11"/>
  <c r="I22" i="11"/>
  <c r="H22" i="11"/>
  <c r="G22" i="11"/>
  <c r="J22" i="11" s="1"/>
  <c r="I21" i="11"/>
  <c r="H21" i="11"/>
  <c r="J21" i="11" s="1"/>
  <c r="G21" i="11"/>
  <c r="I20" i="11"/>
  <c r="H20" i="11"/>
  <c r="G20" i="11"/>
  <c r="J20" i="11" s="1"/>
  <c r="I19" i="11"/>
  <c r="H19" i="11"/>
  <c r="J19" i="11" s="1"/>
  <c r="G19" i="11"/>
  <c r="I18" i="11"/>
  <c r="H18" i="11"/>
  <c r="G18" i="11"/>
  <c r="J18" i="11" s="1"/>
  <c r="I17" i="11"/>
  <c r="H17" i="11"/>
  <c r="J17" i="11" s="1"/>
  <c r="G17" i="11"/>
  <c r="I16" i="11"/>
  <c r="H16" i="11"/>
  <c r="G16" i="11"/>
  <c r="J16" i="11" s="1"/>
  <c r="I15" i="11"/>
  <c r="H15" i="11"/>
  <c r="J15" i="11" s="1"/>
  <c r="G15" i="11"/>
  <c r="I14" i="11"/>
  <c r="H14" i="11"/>
  <c r="G14" i="11"/>
  <c r="J14" i="11" s="1"/>
  <c r="I13" i="11"/>
  <c r="H13" i="11"/>
  <c r="J13" i="11" s="1"/>
  <c r="G13" i="11"/>
  <c r="I12" i="11"/>
  <c r="H12" i="11"/>
  <c r="G12" i="11"/>
  <c r="J12" i="11" s="1"/>
  <c r="I11" i="11"/>
  <c r="H11" i="11"/>
  <c r="J11" i="11" s="1"/>
  <c r="G11" i="11"/>
  <c r="I10" i="11"/>
  <c r="H10" i="11"/>
  <c r="G10" i="11"/>
  <c r="J10" i="11" s="1"/>
  <c r="I9" i="11"/>
  <c r="H9" i="11"/>
  <c r="G9" i="11"/>
  <c r="J9" i="11" s="1"/>
  <c r="J96" i="10"/>
  <c r="I96" i="10"/>
  <c r="H96" i="10"/>
  <c r="G96" i="10"/>
  <c r="I95" i="10"/>
  <c r="H95" i="10"/>
  <c r="G95" i="10"/>
  <c r="J95" i="10" s="1"/>
  <c r="J94" i="10"/>
  <c r="I94" i="10"/>
  <c r="H94" i="10"/>
  <c r="G94" i="10"/>
  <c r="I93" i="10"/>
  <c r="H93" i="10"/>
  <c r="G93" i="10"/>
  <c r="J93" i="10" s="1"/>
  <c r="J92" i="10"/>
  <c r="I92" i="10"/>
  <c r="H92" i="10"/>
  <c r="G92" i="10"/>
  <c r="I83" i="10"/>
  <c r="H83" i="10"/>
  <c r="G83" i="10"/>
  <c r="J83" i="10" s="1"/>
  <c r="J82" i="10"/>
  <c r="I82" i="10"/>
  <c r="H82" i="10"/>
  <c r="G82" i="10"/>
  <c r="I81" i="10"/>
  <c r="H81" i="10"/>
  <c r="G81" i="10"/>
  <c r="J81" i="10" s="1"/>
  <c r="J80" i="10"/>
  <c r="I80" i="10"/>
  <c r="H80" i="10"/>
  <c r="G80" i="10"/>
  <c r="I79" i="10"/>
  <c r="H79" i="10"/>
  <c r="G79" i="10"/>
  <c r="J79" i="10" s="1"/>
  <c r="J78" i="10"/>
  <c r="I78" i="10"/>
  <c r="H78" i="10"/>
  <c r="G78" i="10"/>
  <c r="I77" i="10"/>
  <c r="H77" i="10"/>
  <c r="G77" i="10"/>
  <c r="J77" i="10" s="1"/>
  <c r="K77" i="10" s="1"/>
  <c r="I69" i="10"/>
  <c r="H69" i="10"/>
  <c r="G69" i="10"/>
  <c r="J69" i="10" s="1"/>
  <c r="I68" i="10"/>
  <c r="H68" i="10"/>
  <c r="G68" i="10"/>
  <c r="J68" i="10" s="1"/>
  <c r="I67" i="10"/>
  <c r="H67" i="10"/>
  <c r="G67" i="10"/>
  <c r="J67" i="10" s="1"/>
  <c r="I66" i="10"/>
  <c r="H66" i="10"/>
  <c r="G66" i="10"/>
  <c r="J66" i="10" s="1"/>
  <c r="I65" i="10"/>
  <c r="H65" i="10"/>
  <c r="G65" i="10"/>
  <c r="J65" i="10" s="1"/>
  <c r="I64" i="10"/>
  <c r="H64" i="10"/>
  <c r="G64" i="10"/>
  <c r="J64" i="10" s="1"/>
  <c r="I63" i="10"/>
  <c r="H63" i="10"/>
  <c r="G63" i="10"/>
  <c r="J63" i="10" s="1"/>
  <c r="I62" i="10"/>
  <c r="H62" i="10"/>
  <c r="G62" i="10"/>
  <c r="J62" i="10" s="1"/>
  <c r="I61" i="10"/>
  <c r="H61" i="10"/>
  <c r="G61" i="10"/>
  <c r="J61" i="10" s="1"/>
  <c r="I60" i="10"/>
  <c r="H60" i="10"/>
  <c r="G60" i="10"/>
  <c r="J60" i="10" s="1"/>
  <c r="I59" i="10"/>
  <c r="H59" i="10"/>
  <c r="G59" i="10"/>
  <c r="J59" i="10" s="1"/>
  <c r="I58" i="10"/>
  <c r="H58" i="10"/>
  <c r="G58" i="10"/>
  <c r="J58" i="10" s="1"/>
  <c r="I57" i="10"/>
  <c r="H57" i="10"/>
  <c r="J57" i="10" s="1"/>
  <c r="G57" i="10"/>
  <c r="I49" i="10"/>
  <c r="H49" i="10"/>
  <c r="G49" i="10"/>
  <c r="J49" i="10" s="1"/>
  <c r="I48" i="10"/>
  <c r="H48" i="10"/>
  <c r="J48" i="10" s="1"/>
  <c r="G48" i="10"/>
  <c r="I47" i="10"/>
  <c r="H47" i="10"/>
  <c r="G47" i="10"/>
  <c r="J47" i="10" s="1"/>
  <c r="I46" i="10"/>
  <c r="H46" i="10"/>
  <c r="J46" i="10" s="1"/>
  <c r="G46" i="10"/>
  <c r="I45" i="10"/>
  <c r="H45" i="10"/>
  <c r="G45" i="10"/>
  <c r="J45" i="10" s="1"/>
  <c r="I44" i="10"/>
  <c r="H44" i="10"/>
  <c r="J44" i="10" s="1"/>
  <c r="G44" i="10"/>
  <c r="I43" i="10"/>
  <c r="H43" i="10"/>
  <c r="G43" i="10"/>
  <c r="J43" i="10" s="1"/>
  <c r="I42" i="10"/>
  <c r="H42" i="10"/>
  <c r="J42" i="10" s="1"/>
  <c r="G42" i="10"/>
  <c r="I41" i="10"/>
  <c r="H41" i="10"/>
  <c r="G41" i="10"/>
  <c r="J41" i="10" s="1"/>
  <c r="I40" i="10"/>
  <c r="H40" i="10"/>
  <c r="J40" i="10" s="1"/>
  <c r="G40" i="10"/>
  <c r="I39" i="10"/>
  <c r="H39" i="10"/>
  <c r="G39" i="10"/>
  <c r="J39" i="10" s="1"/>
  <c r="I38" i="10"/>
  <c r="H38" i="10"/>
  <c r="J38" i="10" s="1"/>
  <c r="G38" i="10"/>
  <c r="I37" i="10"/>
  <c r="H37" i="10"/>
  <c r="G37" i="10"/>
  <c r="J37" i="10" s="1"/>
  <c r="I36" i="10"/>
  <c r="H36" i="10"/>
  <c r="J36" i="10" s="1"/>
  <c r="G36" i="10"/>
  <c r="I35" i="10"/>
  <c r="H35" i="10"/>
  <c r="G35" i="10"/>
  <c r="J35" i="10" s="1"/>
  <c r="I34" i="10"/>
  <c r="H34" i="10"/>
  <c r="J34" i="10" s="1"/>
  <c r="G34" i="10"/>
  <c r="I33" i="10"/>
  <c r="H33" i="10"/>
  <c r="G33" i="10"/>
  <c r="J33" i="10" s="1"/>
  <c r="I32" i="10"/>
  <c r="H32" i="10"/>
  <c r="J32" i="10" s="1"/>
  <c r="G32" i="10"/>
  <c r="I31" i="10"/>
  <c r="H31" i="10"/>
  <c r="G31" i="10"/>
  <c r="J31" i="10" s="1"/>
  <c r="I30" i="10"/>
  <c r="H30" i="10"/>
  <c r="J30" i="10" s="1"/>
  <c r="G30" i="10"/>
  <c r="I29" i="10"/>
  <c r="H29" i="10"/>
  <c r="G29" i="10"/>
  <c r="J29" i="10" s="1"/>
  <c r="I28" i="10"/>
  <c r="H28" i="10"/>
  <c r="J28" i="10" s="1"/>
  <c r="G28" i="10"/>
  <c r="I27" i="10"/>
  <c r="J27" i="10" s="1"/>
  <c r="H27" i="10"/>
  <c r="G27" i="10"/>
  <c r="I19" i="10"/>
  <c r="H19" i="10"/>
  <c r="G19" i="10"/>
  <c r="J19" i="10" s="1"/>
  <c r="I18" i="10"/>
  <c r="J18" i="10" s="1"/>
  <c r="H18" i="10"/>
  <c r="G18" i="10"/>
  <c r="I17" i="10"/>
  <c r="H17" i="10"/>
  <c r="G17" i="10"/>
  <c r="J17" i="10" s="1"/>
  <c r="I16" i="10"/>
  <c r="J16" i="10" s="1"/>
  <c r="H16" i="10"/>
  <c r="G16" i="10"/>
  <c r="I15" i="10"/>
  <c r="H15" i="10"/>
  <c r="G15" i="10"/>
  <c r="J15" i="10" s="1"/>
  <c r="I14" i="10"/>
  <c r="J14" i="10" s="1"/>
  <c r="H14" i="10"/>
  <c r="G14" i="10"/>
  <c r="I13" i="10"/>
  <c r="H13" i="10"/>
  <c r="G13" i="10"/>
  <c r="J13" i="10" s="1"/>
  <c r="I12" i="10"/>
  <c r="J12" i="10" s="1"/>
  <c r="H12" i="10"/>
  <c r="G12" i="10"/>
  <c r="I11" i="10"/>
  <c r="H11" i="10"/>
  <c r="G11" i="10"/>
  <c r="J11" i="10" s="1"/>
  <c r="I10" i="10"/>
  <c r="J10" i="10" s="1"/>
  <c r="H10" i="10"/>
  <c r="G10" i="10"/>
  <c r="I9" i="10"/>
  <c r="H9" i="10"/>
  <c r="G9" i="10"/>
  <c r="J9" i="10" s="1"/>
  <c r="J83" i="9"/>
  <c r="I83" i="9"/>
  <c r="H83" i="9"/>
  <c r="G83" i="9"/>
  <c r="I82" i="9"/>
  <c r="H82" i="9"/>
  <c r="G82" i="9"/>
  <c r="J82" i="9" s="1"/>
  <c r="J81" i="9"/>
  <c r="I81" i="9"/>
  <c r="H81" i="9"/>
  <c r="G81" i="9"/>
  <c r="I80" i="9"/>
  <c r="H80" i="9"/>
  <c r="G80" i="9"/>
  <c r="J80" i="9" s="1"/>
  <c r="I79" i="9"/>
  <c r="H79" i="9"/>
  <c r="G79" i="9"/>
  <c r="J79" i="9" s="1"/>
  <c r="I69" i="9"/>
  <c r="H69" i="9"/>
  <c r="G69" i="9"/>
  <c r="J69" i="9" s="1"/>
  <c r="I68" i="9"/>
  <c r="H68" i="9"/>
  <c r="G68" i="9"/>
  <c r="J68" i="9" s="1"/>
  <c r="I67" i="9"/>
  <c r="H67" i="9"/>
  <c r="G67" i="9"/>
  <c r="J67" i="9" s="1"/>
  <c r="I66" i="9"/>
  <c r="H66" i="9"/>
  <c r="J66" i="9" s="1"/>
  <c r="G66" i="9"/>
  <c r="I58" i="9"/>
  <c r="H58" i="9"/>
  <c r="G58" i="9"/>
  <c r="J58" i="9" s="1"/>
  <c r="I57" i="9"/>
  <c r="H57" i="9"/>
  <c r="J57" i="9" s="1"/>
  <c r="G57" i="9"/>
  <c r="I56" i="9"/>
  <c r="H56" i="9"/>
  <c r="G56" i="9"/>
  <c r="J56" i="9" s="1"/>
  <c r="I55" i="9"/>
  <c r="H55" i="9"/>
  <c r="J55" i="9" s="1"/>
  <c r="G55" i="9"/>
  <c r="I54" i="9"/>
  <c r="H54" i="9"/>
  <c r="G54" i="9"/>
  <c r="I53" i="9"/>
  <c r="H53" i="9"/>
  <c r="J53" i="9" s="1"/>
  <c r="G53" i="9"/>
  <c r="I52" i="9"/>
  <c r="H52" i="9"/>
  <c r="G52" i="9"/>
  <c r="J52" i="9" s="1"/>
  <c r="I51" i="9"/>
  <c r="H51" i="9"/>
  <c r="J51" i="9" s="1"/>
  <c r="G51" i="9"/>
  <c r="I50" i="9"/>
  <c r="J50" i="9" s="1"/>
  <c r="H50" i="9"/>
  <c r="G50" i="9"/>
  <c r="I42" i="9"/>
  <c r="H42" i="9"/>
  <c r="G42" i="9"/>
  <c r="J42" i="9" s="1"/>
  <c r="I41" i="9"/>
  <c r="J41" i="9" s="1"/>
  <c r="H41" i="9"/>
  <c r="G41" i="9"/>
  <c r="I40" i="9"/>
  <c r="H40" i="9"/>
  <c r="G40" i="9"/>
  <c r="J40" i="9" s="1"/>
  <c r="I39" i="9"/>
  <c r="J39" i="9" s="1"/>
  <c r="H39" i="9"/>
  <c r="G39" i="9"/>
  <c r="I38" i="9"/>
  <c r="H38" i="9"/>
  <c r="G38" i="9"/>
  <c r="J38" i="9" s="1"/>
  <c r="I37" i="9"/>
  <c r="J37" i="9" s="1"/>
  <c r="H37" i="9"/>
  <c r="G37" i="9"/>
  <c r="I36" i="9"/>
  <c r="H36" i="9"/>
  <c r="G36" i="9"/>
  <c r="J36" i="9" s="1"/>
  <c r="I35" i="9"/>
  <c r="J35" i="9" s="1"/>
  <c r="H35" i="9"/>
  <c r="G35" i="9"/>
  <c r="I34" i="9"/>
  <c r="H34" i="9"/>
  <c r="G34" i="9"/>
  <c r="J34" i="9" s="1"/>
  <c r="I33" i="9"/>
  <c r="J33" i="9" s="1"/>
  <c r="H33" i="9"/>
  <c r="G33" i="9"/>
  <c r="I32" i="9"/>
  <c r="H32" i="9"/>
  <c r="G32" i="9"/>
  <c r="J31" i="9"/>
  <c r="I31" i="9"/>
  <c r="H31" i="9"/>
  <c r="G31" i="9"/>
  <c r="I30" i="9"/>
  <c r="H30" i="9"/>
  <c r="G30" i="9"/>
  <c r="I29" i="9"/>
  <c r="J29" i="9" s="1"/>
  <c r="H29" i="9"/>
  <c r="G29" i="9"/>
  <c r="J28" i="9"/>
  <c r="I28" i="9"/>
  <c r="H28" i="9"/>
  <c r="G28" i="9"/>
  <c r="J21" i="9"/>
  <c r="I21" i="9"/>
  <c r="H21" i="9"/>
  <c r="G21" i="9"/>
  <c r="J20" i="9"/>
  <c r="I20" i="9"/>
  <c r="H20" i="9"/>
  <c r="G20" i="9"/>
  <c r="I19" i="9"/>
  <c r="J19" i="9" s="1"/>
  <c r="H19" i="9"/>
  <c r="G19" i="9"/>
  <c r="J18" i="9"/>
  <c r="I18" i="9"/>
  <c r="H18" i="9"/>
  <c r="G18" i="9"/>
  <c r="I17" i="9"/>
  <c r="J17" i="9" s="1"/>
  <c r="H17" i="9"/>
  <c r="G17" i="9"/>
  <c r="J16" i="9"/>
  <c r="I16" i="9"/>
  <c r="H16" i="9"/>
  <c r="G16" i="9"/>
  <c r="I15" i="9"/>
  <c r="J15" i="9" s="1"/>
  <c r="H15" i="9"/>
  <c r="G15" i="9"/>
  <c r="J14" i="9"/>
  <c r="I14" i="9"/>
  <c r="H14" i="9"/>
  <c r="G14" i="9"/>
  <c r="I13" i="9"/>
  <c r="J13" i="9" s="1"/>
  <c r="H13" i="9"/>
  <c r="G13" i="9"/>
  <c r="J12" i="9"/>
  <c r="I12" i="9"/>
  <c r="H12" i="9"/>
  <c r="G12" i="9"/>
  <c r="I11" i="9"/>
  <c r="J11" i="9" s="1"/>
  <c r="H11" i="9"/>
  <c r="G11" i="9"/>
  <c r="J10" i="9"/>
  <c r="I10" i="9"/>
  <c r="H10" i="9"/>
  <c r="G10" i="9"/>
  <c r="I9" i="9"/>
  <c r="H9" i="9"/>
  <c r="G9" i="9"/>
  <c r="J9" i="9" s="1"/>
  <c r="K9" i="9" s="1"/>
  <c r="I168" i="8"/>
  <c r="H168" i="8"/>
  <c r="G168" i="8"/>
  <c r="J167" i="8"/>
  <c r="I167" i="8"/>
  <c r="H167" i="8"/>
  <c r="G167" i="8"/>
  <c r="I166" i="8"/>
  <c r="H166" i="8"/>
  <c r="G166" i="8"/>
  <c r="J166" i="8" s="1"/>
  <c r="J165" i="8"/>
  <c r="I165" i="8"/>
  <c r="H165" i="8"/>
  <c r="G165" i="8"/>
  <c r="I164" i="8"/>
  <c r="H164" i="8"/>
  <c r="G164" i="8"/>
  <c r="J164" i="8" s="1"/>
  <c r="J163" i="8"/>
  <c r="I163" i="8"/>
  <c r="H163" i="8"/>
  <c r="G163" i="8"/>
  <c r="I162" i="8"/>
  <c r="H162" i="8"/>
  <c r="G162" i="8"/>
  <c r="J162" i="8" s="1"/>
  <c r="J161" i="8"/>
  <c r="I161" i="8"/>
  <c r="H161" i="8"/>
  <c r="G161" i="8"/>
  <c r="I160" i="8"/>
  <c r="H160" i="8"/>
  <c r="G160" i="8"/>
  <c r="J160" i="8" s="1"/>
  <c r="J159" i="8"/>
  <c r="I159" i="8"/>
  <c r="H159" i="8"/>
  <c r="G159" i="8"/>
  <c r="I158" i="8"/>
  <c r="H158" i="8"/>
  <c r="G158" i="8"/>
  <c r="I157" i="8"/>
  <c r="H157" i="8"/>
  <c r="G157" i="8"/>
  <c r="J157" i="8" s="1"/>
  <c r="I156" i="8"/>
  <c r="H156" i="8"/>
  <c r="G156" i="8"/>
  <c r="J156" i="8" s="1"/>
  <c r="I155" i="8"/>
  <c r="H155" i="8"/>
  <c r="G155" i="8"/>
  <c r="J155" i="8" s="1"/>
  <c r="I154" i="8"/>
  <c r="H154" i="8"/>
  <c r="G154" i="8"/>
  <c r="J154" i="8" s="1"/>
  <c r="I153" i="8"/>
  <c r="H153" i="8"/>
  <c r="J153" i="8" s="1"/>
  <c r="G153" i="8"/>
  <c r="I145" i="8"/>
  <c r="H145" i="8"/>
  <c r="G145" i="8"/>
  <c r="I144" i="8"/>
  <c r="H144" i="8"/>
  <c r="J144" i="8" s="1"/>
  <c r="G144" i="8"/>
  <c r="I143" i="8"/>
  <c r="H143" i="8"/>
  <c r="G143" i="8"/>
  <c r="J143" i="8" s="1"/>
  <c r="I142" i="8"/>
  <c r="H142" i="8"/>
  <c r="J142" i="8" s="1"/>
  <c r="G142" i="8"/>
  <c r="I141" i="8"/>
  <c r="H141" i="8"/>
  <c r="G141" i="8"/>
  <c r="I140" i="8"/>
  <c r="H140" i="8"/>
  <c r="J140" i="8" s="1"/>
  <c r="G140" i="8"/>
  <c r="I139" i="8"/>
  <c r="H139" i="8"/>
  <c r="G139" i="8"/>
  <c r="J139" i="8" s="1"/>
  <c r="I138" i="8"/>
  <c r="H138" i="8"/>
  <c r="J138" i="8" s="1"/>
  <c r="G138" i="8"/>
  <c r="I137" i="8"/>
  <c r="H137" i="8"/>
  <c r="G137" i="8"/>
  <c r="I136" i="8"/>
  <c r="H136" i="8"/>
  <c r="J136" i="8" s="1"/>
  <c r="G136" i="8"/>
  <c r="I135" i="8"/>
  <c r="H135" i="8"/>
  <c r="G135" i="8"/>
  <c r="J135" i="8" s="1"/>
  <c r="I134" i="8"/>
  <c r="H134" i="8"/>
  <c r="J134" i="8" s="1"/>
  <c r="G134" i="8"/>
  <c r="I133" i="8"/>
  <c r="H133" i="8"/>
  <c r="G133" i="8"/>
  <c r="I132" i="8"/>
  <c r="H132" i="8"/>
  <c r="J132" i="8" s="1"/>
  <c r="G132" i="8"/>
  <c r="I131" i="8"/>
  <c r="H131" i="8"/>
  <c r="G131" i="8"/>
  <c r="J131" i="8" s="1"/>
  <c r="I130" i="8"/>
  <c r="H130" i="8"/>
  <c r="J130" i="8" s="1"/>
  <c r="G130" i="8"/>
  <c r="I129" i="8"/>
  <c r="H129" i="8"/>
  <c r="G129" i="8"/>
  <c r="I128" i="8"/>
  <c r="H128" i="8"/>
  <c r="J128" i="8" s="1"/>
  <c r="G128" i="8"/>
  <c r="I127" i="8"/>
  <c r="H127" i="8"/>
  <c r="G127" i="8"/>
  <c r="J127" i="8" s="1"/>
  <c r="I126" i="8"/>
  <c r="H126" i="8"/>
  <c r="J126" i="8" s="1"/>
  <c r="G126" i="8"/>
  <c r="I125" i="8"/>
  <c r="H125" i="8"/>
  <c r="G125" i="8"/>
  <c r="I124" i="8"/>
  <c r="H124" i="8"/>
  <c r="G124" i="8"/>
  <c r="J124" i="8" s="1"/>
  <c r="I114" i="8"/>
  <c r="H114" i="8"/>
  <c r="J114" i="8" s="1"/>
  <c r="G114" i="8"/>
  <c r="I113" i="8"/>
  <c r="H113" i="8"/>
  <c r="G113" i="8"/>
  <c r="J113" i="8" s="1"/>
  <c r="J112" i="8"/>
  <c r="I112" i="8"/>
  <c r="H112" i="8"/>
  <c r="G112" i="8"/>
  <c r="I111" i="8"/>
  <c r="H111" i="8"/>
  <c r="G111" i="8"/>
  <c r="J111" i="8" s="1"/>
  <c r="I110" i="8"/>
  <c r="J110" i="8" s="1"/>
  <c r="H110" i="8"/>
  <c r="G110" i="8"/>
  <c r="I109" i="8"/>
  <c r="H109" i="8"/>
  <c r="G109" i="8"/>
  <c r="I108" i="8"/>
  <c r="H108" i="8"/>
  <c r="J108" i="8" s="1"/>
  <c r="G108" i="8"/>
  <c r="I107" i="8"/>
  <c r="H107" i="8"/>
  <c r="G107" i="8"/>
  <c r="I106" i="8"/>
  <c r="H106" i="8"/>
  <c r="G106" i="8"/>
  <c r="I105" i="8"/>
  <c r="H105" i="8"/>
  <c r="G105" i="8"/>
  <c r="J105" i="8" s="1"/>
  <c r="I104" i="8"/>
  <c r="H104" i="8"/>
  <c r="J104" i="8" s="1"/>
  <c r="G104" i="8"/>
  <c r="I103" i="8"/>
  <c r="H103" i="8"/>
  <c r="G103" i="8"/>
  <c r="J102" i="8"/>
  <c r="I102" i="8"/>
  <c r="H102" i="8"/>
  <c r="G102" i="8"/>
  <c r="I101" i="8"/>
  <c r="H101" i="8"/>
  <c r="G101" i="8"/>
  <c r="I100" i="8"/>
  <c r="J100" i="8" s="1"/>
  <c r="H100" i="8"/>
  <c r="G100" i="8"/>
  <c r="I99" i="8"/>
  <c r="H99" i="8"/>
  <c r="G99" i="8"/>
  <c r="I98" i="8"/>
  <c r="H98" i="8"/>
  <c r="J98" i="8" s="1"/>
  <c r="G98" i="8"/>
  <c r="I97" i="8"/>
  <c r="H97" i="8"/>
  <c r="G97" i="8"/>
  <c r="J97" i="8" s="1"/>
  <c r="J96" i="8"/>
  <c r="I96" i="8"/>
  <c r="H96" i="8"/>
  <c r="G96" i="8"/>
  <c r="I95" i="8"/>
  <c r="H95" i="8"/>
  <c r="G95" i="8"/>
  <c r="J95" i="8" s="1"/>
  <c r="J94" i="8"/>
  <c r="I94" i="8"/>
  <c r="H94" i="8"/>
  <c r="G94" i="8"/>
  <c r="I86" i="8"/>
  <c r="H86" i="8"/>
  <c r="G86" i="8"/>
  <c r="J86" i="8" s="1"/>
  <c r="J85" i="8"/>
  <c r="I85" i="8"/>
  <c r="H85" i="8"/>
  <c r="G85" i="8"/>
  <c r="I84" i="8"/>
  <c r="H84" i="8"/>
  <c r="G84" i="8"/>
  <c r="J84" i="8" s="1"/>
  <c r="J83" i="8"/>
  <c r="I83" i="8"/>
  <c r="H83" i="8"/>
  <c r="G83" i="8"/>
  <c r="I82" i="8"/>
  <c r="H82" i="8"/>
  <c r="G82" i="8"/>
  <c r="J82" i="8" s="1"/>
  <c r="J81" i="8"/>
  <c r="I81" i="8"/>
  <c r="H81" i="8"/>
  <c r="G81" i="8"/>
  <c r="I80" i="8"/>
  <c r="H80" i="8"/>
  <c r="G80" i="8"/>
  <c r="J80" i="8" s="1"/>
  <c r="J79" i="8"/>
  <c r="I79" i="8"/>
  <c r="H79" i="8"/>
  <c r="G79" i="8"/>
  <c r="I78" i="8"/>
  <c r="H78" i="8"/>
  <c r="G78" i="8"/>
  <c r="J78" i="8" s="1"/>
  <c r="J77" i="8"/>
  <c r="I77" i="8"/>
  <c r="H77" i="8"/>
  <c r="G77" i="8"/>
  <c r="I76" i="8"/>
  <c r="H76" i="8"/>
  <c r="G76" i="8"/>
  <c r="J76" i="8" s="1"/>
  <c r="J75" i="8"/>
  <c r="I75" i="8"/>
  <c r="H75" i="8"/>
  <c r="G75" i="8"/>
  <c r="I74" i="8"/>
  <c r="H74" i="8"/>
  <c r="G74" i="8"/>
  <c r="J74" i="8" s="1"/>
  <c r="J73" i="8"/>
  <c r="I73" i="8"/>
  <c r="H73" i="8"/>
  <c r="G73" i="8"/>
  <c r="I72" i="8"/>
  <c r="H72" i="8"/>
  <c r="G72" i="8"/>
  <c r="J72" i="8" s="1"/>
  <c r="J71" i="8"/>
  <c r="I71" i="8"/>
  <c r="H71" i="8"/>
  <c r="G71" i="8"/>
  <c r="I70" i="8"/>
  <c r="H70" i="8"/>
  <c r="G70" i="8"/>
  <c r="J70" i="8" s="1"/>
  <c r="J69" i="8"/>
  <c r="I69" i="8"/>
  <c r="H69" i="8"/>
  <c r="G69" i="8"/>
  <c r="I68" i="8"/>
  <c r="H68" i="8"/>
  <c r="G68" i="8"/>
  <c r="J60" i="8"/>
  <c r="I60" i="8"/>
  <c r="H60" i="8"/>
  <c r="G60" i="8"/>
  <c r="I59" i="8"/>
  <c r="H59" i="8"/>
  <c r="G59" i="8"/>
  <c r="J59" i="8" s="1"/>
  <c r="J58" i="8"/>
  <c r="I58" i="8"/>
  <c r="H58" i="8"/>
  <c r="G58" i="8"/>
  <c r="I57" i="8"/>
  <c r="H57" i="8"/>
  <c r="G57" i="8"/>
  <c r="J57" i="8" s="1"/>
  <c r="J56" i="8"/>
  <c r="I56" i="8"/>
  <c r="H56" i="8"/>
  <c r="G56" i="8"/>
  <c r="I55" i="8"/>
  <c r="H55" i="8"/>
  <c r="G55" i="8"/>
  <c r="I54" i="8"/>
  <c r="H54" i="8"/>
  <c r="G54" i="8"/>
  <c r="J54" i="8" s="1"/>
  <c r="I53" i="8"/>
  <c r="H53" i="8"/>
  <c r="G53" i="8"/>
  <c r="J53" i="8" s="1"/>
  <c r="I52" i="8"/>
  <c r="H52" i="8"/>
  <c r="G52" i="8"/>
  <c r="J52" i="8" s="1"/>
  <c r="I51" i="8"/>
  <c r="H51" i="8"/>
  <c r="G51" i="8"/>
  <c r="J51" i="8" s="1"/>
  <c r="J50" i="8"/>
  <c r="I50" i="8"/>
  <c r="H50" i="8"/>
  <c r="G50" i="8"/>
  <c r="I49" i="8"/>
  <c r="H49" i="8"/>
  <c r="G49" i="8"/>
  <c r="I48" i="8"/>
  <c r="H48" i="8"/>
  <c r="G48" i="8"/>
  <c r="J48" i="8" s="1"/>
  <c r="I47" i="8"/>
  <c r="H47" i="8"/>
  <c r="G47" i="8"/>
  <c r="J46" i="8"/>
  <c r="I46" i="8"/>
  <c r="H46" i="8"/>
  <c r="G46" i="8"/>
  <c r="I45" i="8"/>
  <c r="H45" i="8"/>
  <c r="G45" i="8"/>
  <c r="I44" i="8"/>
  <c r="H44" i="8"/>
  <c r="G44" i="8"/>
  <c r="J44" i="8" s="1"/>
  <c r="I43" i="8"/>
  <c r="H43" i="8"/>
  <c r="G43" i="8"/>
  <c r="J43" i="8" s="1"/>
  <c r="J42" i="8"/>
  <c r="I42" i="8"/>
  <c r="H42" i="8"/>
  <c r="G42" i="8"/>
  <c r="I41" i="8"/>
  <c r="H41" i="8"/>
  <c r="G41" i="8"/>
  <c r="J41" i="8" s="1"/>
  <c r="J40" i="8"/>
  <c r="I40" i="8"/>
  <c r="H40" i="8"/>
  <c r="G40" i="8"/>
  <c r="I39" i="8"/>
  <c r="H39" i="8"/>
  <c r="G39" i="8"/>
  <c r="I38" i="8"/>
  <c r="H38" i="8"/>
  <c r="J38" i="8" s="1"/>
  <c r="G38" i="8"/>
  <c r="I31" i="8"/>
  <c r="H31" i="8"/>
  <c r="G31" i="8"/>
  <c r="J31" i="8" s="1"/>
  <c r="I30" i="8"/>
  <c r="H30" i="8"/>
  <c r="J30" i="8" s="1"/>
  <c r="G30" i="8"/>
  <c r="I29" i="8"/>
  <c r="H29" i="8"/>
  <c r="G29" i="8"/>
  <c r="I28" i="8"/>
  <c r="H28" i="8"/>
  <c r="J28" i="8" s="1"/>
  <c r="G28" i="8"/>
  <c r="I27" i="8"/>
  <c r="H27" i="8"/>
  <c r="G27" i="8"/>
  <c r="J27" i="8" s="1"/>
  <c r="I26" i="8"/>
  <c r="H26" i="8"/>
  <c r="J26" i="8" s="1"/>
  <c r="G26" i="8"/>
  <c r="I25" i="8"/>
  <c r="H25" i="8"/>
  <c r="G25" i="8"/>
  <c r="I24" i="8"/>
  <c r="H24" i="8"/>
  <c r="J24" i="8" s="1"/>
  <c r="G24" i="8"/>
  <c r="I23" i="8"/>
  <c r="H23" i="8"/>
  <c r="G23" i="8"/>
  <c r="J23" i="8" s="1"/>
  <c r="I22" i="8"/>
  <c r="H22" i="8"/>
  <c r="J22" i="8" s="1"/>
  <c r="G22" i="8"/>
  <c r="I21" i="8"/>
  <c r="H21" i="8"/>
  <c r="G21" i="8"/>
  <c r="I20" i="8"/>
  <c r="H20" i="8"/>
  <c r="J20" i="8" s="1"/>
  <c r="G20" i="8"/>
  <c r="I19" i="8"/>
  <c r="H19" i="8"/>
  <c r="G19" i="8"/>
  <c r="J19" i="8" s="1"/>
  <c r="I18" i="8"/>
  <c r="H18" i="8"/>
  <c r="J18" i="8" s="1"/>
  <c r="G18" i="8"/>
  <c r="I17" i="8"/>
  <c r="H17" i="8"/>
  <c r="G17" i="8"/>
  <c r="I16" i="8"/>
  <c r="H16" i="8"/>
  <c r="J16" i="8" s="1"/>
  <c r="G16" i="8"/>
  <c r="I15" i="8"/>
  <c r="H15" i="8"/>
  <c r="G15" i="8"/>
  <c r="J15" i="8" s="1"/>
  <c r="I14" i="8"/>
  <c r="H14" i="8"/>
  <c r="J14" i="8" s="1"/>
  <c r="G14" i="8"/>
  <c r="I13" i="8"/>
  <c r="H13" i="8"/>
  <c r="G13" i="8"/>
  <c r="I12" i="8"/>
  <c r="H12" i="8"/>
  <c r="J12" i="8" s="1"/>
  <c r="G12" i="8"/>
  <c r="I11" i="8"/>
  <c r="H11" i="8"/>
  <c r="G11" i="8"/>
  <c r="J11" i="8" s="1"/>
  <c r="I10" i="8"/>
  <c r="H10" i="8"/>
  <c r="J10" i="8" s="1"/>
  <c r="G10" i="8"/>
  <c r="J9" i="8"/>
  <c r="I9" i="8"/>
  <c r="H9" i="8"/>
  <c r="G9" i="8"/>
  <c r="I104" i="7"/>
  <c r="H104" i="7"/>
  <c r="G104" i="7"/>
  <c r="I103" i="7"/>
  <c r="J103" i="7" s="1"/>
  <c r="H103" i="7"/>
  <c r="G103" i="7"/>
  <c r="I102" i="7"/>
  <c r="H102" i="7"/>
  <c r="G102" i="7"/>
  <c r="J102" i="7" s="1"/>
  <c r="I101" i="7"/>
  <c r="H101" i="7"/>
  <c r="J101" i="7" s="1"/>
  <c r="G101" i="7"/>
  <c r="I100" i="7"/>
  <c r="H100" i="7"/>
  <c r="G100" i="7"/>
  <c r="J100" i="7" s="1"/>
  <c r="J99" i="7"/>
  <c r="I99" i="7"/>
  <c r="H99" i="7"/>
  <c r="G99" i="7"/>
  <c r="I98" i="7"/>
  <c r="H98" i="7"/>
  <c r="G98" i="7"/>
  <c r="J98" i="7" s="1"/>
  <c r="J97" i="7"/>
  <c r="I97" i="7"/>
  <c r="H97" i="7"/>
  <c r="G97" i="7"/>
  <c r="I96" i="7"/>
  <c r="H96" i="7"/>
  <c r="G96" i="7"/>
  <c r="I95" i="7"/>
  <c r="J95" i="7" s="1"/>
  <c r="H95" i="7"/>
  <c r="G95" i="7"/>
  <c r="I94" i="7"/>
  <c r="H94" i="7"/>
  <c r="G94" i="7"/>
  <c r="I93" i="7"/>
  <c r="H93" i="7"/>
  <c r="J93" i="7" s="1"/>
  <c r="G93" i="7"/>
  <c r="J92" i="7"/>
  <c r="I92" i="7"/>
  <c r="H92" i="7"/>
  <c r="G92" i="7"/>
  <c r="I84" i="7"/>
  <c r="J84" i="7" s="1"/>
  <c r="H84" i="7"/>
  <c r="G84" i="7"/>
  <c r="J83" i="7"/>
  <c r="I83" i="7"/>
  <c r="H83" i="7"/>
  <c r="G83" i="7"/>
  <c r="I82" i="7"/>
  <c r="J82" i="7" s="1"/>
  <c r="H82" i="7"/>
  <c r="G82" i="7"/>
  <c r="J81" i="7"/>
  <c r="I81" i="7"/>
  <c r="H81" i="7"/>
  <c r="G81" i="7"/>
  <c r="I80" i="7"/>
  <c r="J80" i="7" s="1"/>
  <c r="H80" i="7"/>
  <c r="G80" i="7"/>
  <c r="J79" i="7"/>
  <c r="I79" i="7"/>
  <c r="H79" i="7"/>
  <c r="G79" i="7"/>
  <c r="I78" i="7"/>
  <c r="J78" i="7" s="1"/>
  <c r="H78" i="7"/>
  <c r="G78" i="7"/>
  <c r="J77" i="7"/>
  <c r="I77" i="7"/>
  <c r="H77" i="7"/>
  <c r="G77" i="7"/>
  <c r="I76" i="7"/>
  <c r="J76" i="7" s="1"/>
  <c r="H76" i="7"/>
  <c r="G76" i="7"/>
  <c r="J75" i="7"/>
  <c r="I75" i="7"/>
  <c r="H75" i="7"/>
  <c r="G75" i="7"/>
  <c r="I74" i="7"/>
  <c r="J74" i="7" s="1"/>
  <c r="H74" i="7"/>
  <c r="G74" i="7"/>
  <c r="J73" i="7"/>
  <c r="I73" i="7"/>
  <c r="H73" i="7"/>
  <c r="G73" i="7"/>
  <c r="I72" i="7"/>
  <c r="J72" i="7" s="1"/>
  <c r="H72" i="7"/>
  <c r="G72" i="7"/>
  <c r="J71" i="7"/>
  <c r="I71" i="7"/>
  <c r="H71" i="7"/>
  <c r="G71" i="7"/>
  <c r="I70" i="7"/>
  <c r="J70" i="7" s="1"/>
  <c r="H70" i="7"/>
  <c r="G70" i="7"/>
  <c r="J69" i="7"/>
  <c r="I69" i="7"/>
  <c r="H69" i="7"/>
  <c r="G69" i="7"/>
  <c r="J68" i="7"/>
  <c r="I68" i="7"/>
  <c r="H68" i="7"/>
  <c r="G68" i="7"/>
  <c r="I60" i="7"/>
  <c r="H60" i="7"/>
  <c r="G60" i="7"/>
  <c r="I59" i="7"/>
  <c r="H59" i="7"/>
  <c r="G59" i="7"/>
  <c r="J59" i="7" s="1"/>
  <c r="I58" i="7"/>
  <c r="H58" i="7"/>
  <c r="G58" i="7"/>
  <c r="J58" i="7" s="1"/>
  <c r="I57" i="7"/>
  <c r="H57" i="7"/>
  <c r="G57" i="7"/>
  <c r="J57" i="7" s="1"/>
  <c r="I56" i="7"/>
  <c r="H56" i="7"/>
  <c r="G56" i="7"/>
  <c r="J56" i="7" s="1"/>
  <c r="J55" i="7"/>
  <c r="I55" i="7"/>
  <c r="H55" i="7"/>
  <c r="G55" i="7"/>
  <c r="I54" i="7"/>
  <c r="H54" i="7"/>
  <c r="G54" i="7"/>
  <c r="I53" i="7"/>
  <c r="H53" i="7"/>
  <c r="G53" i="7"/>
  <c r="J53" i="7" s="1"/>
  <c r="I52" i="7"/>
  <c r="H52" i="7"/>
  <c r="G52" i="7"/>
  <c r="J51" i="7"/>
  <c r="I51" i="7"/>
  <c r="H51" i="7"/>
  <c r="G51" i="7"/>
  <c r="I50" i="7"/>
  <c r="H50" i="7"/>
  <c r="G50" i="7"/>
  <c r="I49" i="7"/>
  <c r="H49" i="7"/>
  <c r="G49" i="7"/>
  <c r="J49" i="7" s="1"/>
  <c r="I48" i="7"/>
  <c r="H48" i="7"/>
  <c r="G48" i="7"/>
  <c r="J48" i="7" s="1"/>
  <c r="J47" i="7"/>
  <c r="I47" i="7"/>
  <c r="H47" i="7"/>
  <c r="G47" i="7"/>
  <c r="I46" i="7"/>
  <c r="H46" i="7"/>
  <c r="G46" i="7"/>
  <c r="J46" i="7" s="1"/>
  <c r="J45" i="7"/>
  <c r="I45" i="7"/>
  <c r="H45" i="7"/>
  <c r="G45" i="7"/>
  <c r="I44" i="7"/>
  <c r="H44" i="7"/>
  <c r="G44" i="7"/>
  <c r="I43" i="7"/>
  <c r="H43" i="7"/>
  <c r="G43" i="7"/>
  <c r="J43" i="7" s="1"/>
  <c r="I42" i="7"/>
  <c r="H42" i="7"/>
  <c r="G42" i="7"/>
  <c r="J42" i="7" s="1"/>
  <c r="I41" i="7"/>
  <c r="H41" i="7"/>
  <c r="G41" i="7"/>
  <c r="J41" i="7" s="1"/>
  <c r="I40" i="7"/>
  <c r="H40" i="7"/>
  <c r="G40" i="7"/>
  <c r="J40" i="7" s="1"/>
  <c r="I39" i="7"/>
  <c r="H39" i="7"/>
  <c r="J39" i="7" s="1"/>
  <c r="G39" i="7"/>
  <c r="I30" i="7"/>
  <c r="H30" i="7"/>
  <c r="G30" i="7"/>
  <c r="I29" i="7"/>
  <c r="H29" i="7"/>
  <c r="J29" i="7" s="1"/>
  <c r="G29" i="7"/>
  <c r="I28" i="7"/>
  <c r="H28" i="7"/>
  <c r="G28" i="7"/>
  <c r="I27" i="7"/>
  <c r="H27" i="7"/>
  <c r="J27" i="7" s="1"/>
  <c r="G27" i="7"/>
  <c r="I26" i="7"/>
  <c r="H26" i="7"/>
  <c r="G26" i="7"/>
  <c r="I25" i="7"/>
  <c r="H25" i="7"/>
  <c r="J25" i="7" s="1"/>
  <c r="G25" i="7"/>
  <c r="I24" i="7"/>
  <c r="H24" i="7"/>
  <c r="G24" i="7"/>
  <c r="J24" i="7" s="1"/>
  <c r="I23" i="7"/>
  <c r="H23" i="7"/>
  <c r="J23" i="7" s="1"/>
  <c r="G23" i="7"/>
  <c r="I22" i="7"/>
  <c r="H22" i="7"/>
  <c r="G22" i="7"/>
  <c r="I21" i="7"/>
  <c r="H21" i="7"/>
  <c r="J21" i="7" s="1"/>
  <c r="G21" i="7"/>
  <c r="I20" i="7"/>
  <c r="H20" i="7"/>
  <c r="G20" i="7"/>
  <c r="I19" i="7"/>
  <c r="H19" i="7"/>
  <c r="J19" i="7" s="1"/>
  <c r="G19" i="7"/>
  <c r="I18" i="7"/>
  <c r="H18" i="7"/>
  <c r="G18" i="7"/>
  <c r="I17" i="7"/>
  <c r="H17" i="7"/>
  <c r="J17" i="7" s="1"/>
  <c r="G17" i="7"/>
  <c r="I16" i="7"/>
  <c r="H16" i="7"/>
  <c r="G16" i="7"/>
  <c r="J16" i="7" s="1"/>
  <c r="I15" i="7"/>
  <c r="H15" i="7"/>
  <c r="J15" i="7" s="1"/>
  <c r="G15" i="7"/>
  <c r="I14" i="7"/>
  <c r="H14" i="7"/>
  <c r="G14" i="7"/>
  <c r="I13" i="7"/>
  <c r="H13" i="7"/>
  <c r="J13" i="7" s="1"/>
  <c r="G13" i="7"/>
  <c r="I12" i="7"/>
  <c r="H12" i="7"/>
  <c r="G12" i="7"/>
  <c r="I11" i="7"/>
  <c r="H11" i="7"/>
  <c r="J11" i="7" s="1"/>
  <c r="G11" i="7"/>
  <c r="I10" i="7"/>
  <c r="H10" i="7"/>
  <c r="G10" i="7"/>
  <c r="I9" i="7"/>
  <c r="H9" i="7"/>
  <c r="J9" i="7" s="1"/>
  <c r="G9" i="7"/>
  <c r="I8" i="7"/>
  <c r="H8" i="7"/>
  <c r="J8" i="7" s="1"/>
  <c r="G8" i="7"/>
  <c r="I65" i="6"/>
  <c r="H65" i="6"/>
  <c r="I64" i="6"/>
  <c r="H64" i="6"/>
  <c r="G64" i="6"/>
  <c r="I63" i="6"/>
  <c r="H63" i="6"/>
  <c r="G63" i="6"/>
  <c r="J63" i="6" s="1"/>
  <c r="I62" i="6"/>
  <c r="H62" i="6"/>
  <c r="G62" i="6"/>
  <c r="J62" i="6" s="1"/>
  <c r="J61" i="6"/>
  <c r="I61" i="6"/>
  <c r="H61" i="6"/>
  <c r="G61" i="6"/>
  <c r="I60" i="6"/>
  <c r="H60" i="6"/>
  <c r="G60" i="6"/>
  <c r="J60" i="6" s="1"/>
  <c r="J59" i="6"/>
  <c r="I59" i="6"/>
  <c r="H59" i="6"/>
  <c r="G59" i="6"/>
  <c r="I58" i="6"/>
  <c r="H58" i="6"/>
  <c r="G58" i="6"/>
  <c r="J58" i="6" s="1"/>
  <c r="J57" i="6"/>
  <c r="I57" i="6"/>
  <c r="H57" i="6"/>
  <c r="G57" i="6"/>
  <c r="I56" i="6"/>
  <c r="H56" i="6"/>
  <c r="G56" i="6"/>
  <c r="J56" i="6" s="1"/>
  <c r="J55" i="6"/>
  <c r="I55" i="6"/>
  <c r="H55" i="6"/>
  <c r="G55" i="6"/>
  <c r="I54" i="6"/>
  <c r="H54" i="6"/>
  <c r="G54" i="6"/>
  <c r="I53" i="6"/>
  <c r="H53" i="6"/>
  <c r="G53" i="6"/>
  <c r="J53" i="6" s="1"/>
  <c r="I52" i="6"/>
  <c r="H52" i="6"/>
  <c r="G52" i="6"/>
  <c r="J52" i="6" s="1"/>
  <c r="I51" i="6"/>
  <c r="H51" i="6"/>
  <c r="G51" i="6"/>
  <c r="J51" i="6" s="1"/>
  <c r="I50" i="6"/>
  <c r="H50" i="6"/>
  <c r="G50" i="6"/>
  <c r="J50" i="6" s="1"/>
  <c r="J49" i="6"/>
  <c r="I49" i="6"/>
  <c r="H49" i="6"/>
  <c r="G49" i="6"/>
  <c r="I48" i="6"/>
  <c r="H48" i="6"/>
  <c r="G48" i="6"/>
  <c r="I47" i="6"/>
  <c r="H47" i="6"/>
  <c r="G47" i="6"/>
  <c r="J47" i="6" s="1"/>
  <c r="I46" i="6"/>
  <c r="H46" i="6"/>
  <c r="G46" i="6"/>
  <c r="J46" i="6" s="1"/>
  <c r="J45" i="6"/>
  <c r="I45" i="6"/>
  <c r="H45" i="6"/>
  <c r="G45" i="6"/>
  <c r="I44" i="6"/>
  <c r="H44" i="6"/>
  <c r="G44" i="6"/>
  <c r="J43" i="6"/>
  <c r="I43" i="6"/>
  <c r="H43" i="6"/>
  <c r="G43" i="6"/>
  <c r="I42" i="6"/>
  <c r="H42" i="6"/>
  <c r="G42" i="6"/>
  <c r="J42" i="6" s="1"/>
  <c r="I35" i="6"/>
  <c r="H35" i="6"/>
  <c r="J35" i="6" s="1"/>
  <c r="G35" i="6"/>
  <c r="I34" i="6"/>
  <c r="H34" i="6"/>
  <c r="G34" i="6"/>
  <c r="I33" i="6"/>
  <c r="H33" i="6"/>
  <c r="J33" i="6" s="1"/>
  <c r="G33" i="6"/>
  <c r="I32" i="6"/>
  <c r="H32" i="6"/>
  <c r="G32" i="6"/>
  <c r="I31" i="6"/>
  <c r="H31" i="6"/>
  <c r="J31" i="6" s="1"/>
  <c r="G31" i="6"/>
  <c r="I30" i="6"/>
  <c r="H30" i="6"/>
  <c r="G30" i="6"/>
  <c r="J30" i="6" s="1"/>
  <c r="I29" i="6"/>
  <c r="H29" i="6"/>
  <c r="J29" i="6" s="1"/>
  <c r="G29" i="6"/>
  <c r="I28" i="6"/>
  <c r="H28" i="6"/>
  <c r="G28" i="6"/>
  <c r="J28" i="6" s="1"/>
  <c r="I27" i="6"/>
  <c r="H27" i="6"/>
  <c r="J27" i="6" s="1"/>
  <c r="G27" i="6"/>
  <c r="I26" i="6"/>
  <c r="H26" i="6"/>
  <c r="G26" i="6"/>
  <c r="I25" i="6"/>
  <c r="H25" i="6"/>
  <c r="J25" i="6" s="1"/>
  <c r="G25" i="6"/>
  <c r="I24" i="6"/>
  <c r="H24" i="6"/>
  <c r="G24" i="6"/>
  <c r="I23" i="6"/>
  <c r="H23" i="6"/>
  <c r="J23" i="6" s="1"/>
  <c r="G23" i="6"/>
  <c r="I22" i="6"/>
  <c r="H22" i="6"/>
  <c r="G22" i="6"/>
  <c r="J22" i="6" s="1"/>
  <c r="I21" i="6"/>
  <c r="H21" i="6"/>
  <c r="J21" i="6" s="1"/>
  <c r="G21" i="6"/>
  <c r="I20" i="6"/>
  <c r="H20" i="6"/>
  <c r="G20" i="6"/>
  <c r="J20" i="6" s="1"/>
  <c r="I19" i="6"/>
  <c r="H19" i="6"/>
  <c r="J19" i="6" s="1"/>
  <c r="G19" i="6"/>
  <c r="I18" i="6"/>
  <c r="H18" i="6"/>
  <c r="G18" i="6"/>
  <c r="I17" i="6"/>
  <c r="H17" i="6"/>
  <c r="J17" i="6" s="1"/>
  <c r="G17" i="6"/>
  <c r="I16" i="6"/>
  <c r="H16" i="6"/>
  <c r="G16" i="6"/>
  <c r="I15" i="6"/>
  <c r="H15" i="6"/>
  <c r="J15" i="6" s="1"/>
  <c r="G15" i="6"/>
  <c r="I14" i="6"/>
  <c r="H14" i="6"/>
  <c r="G14" i="6"/>
  <c r="J14" i="6" s="1"/>
  <c r="I13" i="6"/>
  <c r="H13" i="6"/>
  <c r="J13" i="6" s="1"/>
  <c r="G13" i="6"/>
  <c r="I12" i="6"/>
  <c r="H12" i="6"/>
  <c r="G12" i="6"/>
  <c r="J12" i="6" s="1"/>
  <c r="I11" i="6"/>
  <c r="H11" i="6"/>
  <c r="J11" i="6" s="1"/>
  <c r="G11" i="6"/>
  <c r="I10" i="6"/>
  <c r="H10" i="6"/>
  <c r="G10" i="6"/>
  <c r="I9" i="6"/>
  <c r="H9" i="6"/>
  <c r="G9" i="6"/>
  <c r="J9" i="6" s="1"/>
  <c r="J130" i="5"/>
  <c r="I130" i="5"/>
  <c r="H130" i="5"/>
  <c r="G130" i="5"/>
  <c r="I129" i="5"/>
  <c r="H129" i="5"/>
  <c r="G129" i="5"/>
  <c r="J129" i="5" s="1"/>
  <c r="I128" i="5"/>
  <c r="J128" i="5" s="1"/>
  <c r="H128" i="5"/>
  <c r="G128" i="5"/>
  <c r="I127" i="5"/>
  <c r="H127" i="5"/>
  <c r="G127" i="5"/>
  <c r="I126" i="5"/>
  <c r="H126" i="5"/>
  <c r="J126" i="5" s="1"/>
  <c r="G126" i="5"/>
  <c r="I125" i="5"/>
  <c r="H125" i="5"/>
  <c r="G125" i="5"/>
  <c r="I124" i="5"/>
  <c r="H124" i="5"/>
  <c r="G124" i="5"/>
  <c r="I123" i="5"/>
  <c r="H123" i="5"/>
  <c r="G123" i="5"/>
  <c r="J123" i="5" s="1"/>
  <c r="I122" i="5"/>
  <c r="H122" i="5"/>
  <c r="G122" i="5"/>
  <c r="J122" i="5" s="1"/>
  <c r="I121" i="5"/>
  <c r="H121" i="5"/>
  <c r="G121" i="5"/>
  <c r="J121" i="5" s="1"/>
  <c r="J120" i="5"/>
  <c r="I120" i="5"/>
  <c r="H120" i="5"/>
  <c r="G120" i="5"/>
  <c r="I119" i="5"/>
  <c r="H119" i="5"/>
  <c r="G119" i="5"/>
  <c r="J118" i="5"/>
  <c r="I118" i="5"/>
  <c r="H118" i="5"/>
  <c r="G118" i="5"/>
  <c r="I117" i="5"/>
  <c r="H117" i="5"/>
  <c r="G117" i="5"/>
  <c r="J117" i="5" s="1"/>
  <c r="I116" i="5"/>
  <c r="H116" i="5"/>
  <c r="J116" i="5" s="1"/>
  <c r="G116" i="5"/>
  <c r="I115" i="5"/>
  <c r="H115" i="5"/>
  <c r="G115" i="5"/>
  <c r="I114" i="5"/>
  <c r="H114" i="5"/>
  <c r="G114" i="5"/>
  <c r="J114" i="5" s="1"/>
  <c r="I113" i="5"/>
  <c r="H113" i="5"/>
  <c r="G113" i="5"/>
  <c r="J113" i="5" s="1"/>
  <c r="I112" i="5"/>
  <c r="J112" i="5" s="1"/>
  <c r="H112" i="5"/>
  <c r="G112" i="5"/>
  <c r="I111" i="5"/>
  <c r="H111" i="5"/>
  <c r="G111" i="5"/>
  <c r="I110" i="5"/>
  <c r="H110" i="5"/>
  <c r="J110" i="5" s="1"/>
  <c r="G110" i="5"/>
  <c r="I109" i="5"/>
  <c r="H109" i="5"/>
  <c r="G109" i="5"/>
  <c r="I108" i="5"/>
  <c r="H108" i="5"/>
  <c r="G108" i="5"/>
  <c r="J108" i="5" s="1"/>
  <c r="I107" i="5"/>
  <c r="H107" i="5"/>
  <c r="G107" i="5"/>
  <c r="J107" i="5" s="1"/>
  <c r="I106" i="5"/>
  <c r="H106" i="5"/>
  <c r="G106" i="5"/>
  <c r="J106" i="5" s="1"/>
  <c r="I105" i="5"/>
  <c r="H105" i="5"/>
  <c r="G105" i="5"/>
  <c r="J105" i="5" s="1"/>
  <c r="I104" i="5"/>
  <c r="H104" i="5"/>
  <c r="G104" i="5"/>
  <c r="I96" i="5"/>
  <c r="H96" i="5"/>
  <c r="J96" i="5" s="1"/>
  <c r="G96" i="5"/>
  <c r="I95" i="5"/>
  <c r="H95" i="5"/>
  <c r="J95" i="5" s="1"/>
  <c r="G95" i="5"/>
  <c r="I94" i="5"/>
  <c r="H94" i="5"/>
  <c r="G94" i="5"/>
  <c r="J94" i="5" s="1"/>
  <c r="I93" i="5"/>
  <c r="H93" i="5"/>
  <c r="G93" i="5"/>
  <c r="I92" i="5"/>
  <c r="H92" i="5"/>
  <c r="J92" i="5" s="1"/>
  <c r="G92" i="5"/>
  <c r="I91" i="5"/>
  <c r="H91" i="5"/>
  <c r="G91" i="5"/>
  <c r="J90" i="5"/>
  <c r="I90" i="5"/>
  <c r="H90" i="5"/>
  <c r="G90" i="5"/>
  <c r="I89" i="5"/>
  <c r="H89" i="5"/>
  <c r="J89" i="5" s="1"/>
  <c r="G89" i="5"/>
  <c r="I88" i="5"/>
  <c r="H88" i="5"/>
  <c r="G88" i="5"/>
  <c r="J88" i="5" s="1"/>
  <c r="I87" i="5"/>
  <c r="H87" i="5"/>
  <c r="G87" i="5"/>
  <c r="I86" i="5"/>
  <c r="H86" i="5"/>
  <c r="J86" i="5" s="1"/>
  <c r="G86" i="5"/>
  <c r="I85" i="5"/>
  <c r="H85" i="5"/>
  <c r="J85" i="5" s="1"/>
  <c r="G85" i="5"/>
  <c r="I84" i="5"/>
  <c r="H84" i="5"/>
  <c r="G84" i="5"/>
  <c r="J84" i="5" s="1"/>
  <c r="I83" i="5"/>
  <c r="H83" i="5"/>
  <c r="J83" i="5" s="1"/>
  <c r="G83" i="5"/>
  <c r="I82" i="5"/>
  <c r="H82" i="5"/>
  <c r="J82" i="5" s="1"/>
  <c r="G82" i="5"/>
  <c r="I81" i="5"/>
  <c r="H81" i="5"/>
  <c r="G81" i="5"/>
  <c r="I80" i="5"/>
  <c r="H80" i="5"/>
  <c r="J80" i="5" s="1"/>
  <c r="G80" i="5"/>
  <c r="I79" i="5"/>
  <c r="H79" i="5"/>
  <c r="J79" i="5" s="1"/>
  <c r="G79" i="5"/>
  <c r="I78" i="5"/>
  <c r="H78" i="5"/>
  <c r="G78" i="5"/>
  <c r="J78" i="5" s="1"/>
  <c r="I77" i="5"/>
  <c r="H77" i="5"/>
  <c r="G77" i="5"/>
  <c r="I76" i="5"/>
  <c r="H76" i="5"/>
  <c r="J76" i="5" s="1"/>
  <c r="G76" i="5"/>
  <c r="I75" i="5"/>
  <c r="H75" i="5"/>
  <c r="G75" i="5"/>
  <c r="I74" i="5"/>
  <c r="H74" i="5"/>
  <c r="G74" i="5"/>
  <c r="J74" i="5" s="1"/>
  <c r="I65" i="5"/>
  <c r="H65" i="5"/>
  <c r="G65" i="5"/>
  <c r="J65" i="5" s="1"/>
  <c r="I64" i="5"/>
  <c r="H64" i="5"/>
  <c r="G64" i="5"/>
  <c r="J64" i="5" s="1"/>
  <c r="I63" i="5"/>
  <c r="H63" i="5"/>
  <c r="G63" i="5"/>
  <c r="J63" i="5" s="1"/>
  <c r="I62" i="5"/>
  <c r="H62" i="5"/>
  <c r="G62" i="5"/>
  <c r="I61" i="5"/>
  <c r="J61" i="5" s="1"/>
  <c r="H61" i="5"/>
  <c r="G61" i="5"/>
  <c r="I60" i="5"/>
  <c r="H60" i="5"/>
  <c r="G60" i="5"/>
  <c r="I59" i="5"/>
  <c r="J59" i="5" s="1"/>
  <c r="H59" i="5"/>
  <c r="G59" i="5"/>
  <c r="I58" i="5"/>
  <c r="H58" i="5"/>
  <c r="G58" i="5"/>
  <c r="J58" i="5" s="1"/>
  <c r="J57" i="5"/>
  <c r="I57" i="5"/>
  <c r="H57" i="5"/>
  <c r="G57" i="5"/>
  <c r="I56" i="5"/>
  <c r="H56" i="5"/>
  <c r="G56" i="5"/>
  <c r="I55" i="5"/>
  <c r="H55" i="5"/>
  <c r="G55" i="5"/>
  <c r="J55" i="5" s="1"/>
  <c r="I54" i="5"/>
  <c r="H54" i="5"/>
  <c r="G54" i="5"/>
  <c r="J54" i="5" s="1"/>
  <c r="I53" i="5"/>
  <c r="J53" i="5" s="1"/>
  <c r="H53" i="5"/>
  <c r="G53" i="5"/>
  <c r="I52" i="5"/>
  <c r="H52" i="5"/>
  <c r="G52" i="5"/>
  <c r="J51" i="5"/>
  <c r="I51" i="5"/>
  <c r="H51" i="5"/>
  <c r="G51" i="5"/>
  <c r="I50" i="5"/>
  <c r="H50" i="5"/>
  <c r="G50" i="5"/>
  <c r="I49" i="5"/>
  <c r="H49" i="5"/>
  <c r="G49" i="5"/>
  <c r="I48" i="5"/>
  <c r="H48" i="5"/>
  <c r="G48" i="5"/>
  <c r="J47" i="5"/>
  <c r="I47" i="5"/>
  <c r="H47" i="5"/>
  <c r="G47" i="5"/>
  <c r="I46" i="5"/>
  <c r="H46" i="5"/>
  <c r="G46" i="5"/>
  <c r="I45" i="5"/>
  <c r="H45" i="5"/>
  <c r="G45" i="5"/>
  <c r="J45" i="5" s="1"/>
  <c r="I44" i="5"/>
  <c r="H44" i="5"/>
  <c r="G44" i="5"/>
  <c r="J44" i="5" s="1"/>
  <c r="I43" i="5"/>
  <c r="J43" i="5" s="1"/>
  <c r="H43" i="5"/>
  <c r="G43" i="5"/>
  <c r="I42" i="5"/>
  <c r="H42" i="5"/>
  <c r="G42" i="5"/>
  <c r="J42" i="5" s="1"/>
  <c r="J41" i="5"/>
  <c r="I41" i="5"/>
  <c r="H41" i="5"/>
  <c r="G41" i="5"/>
  <c r="I40" i="5"/>
  <c r="H40" i="5"/>
  <c r="G40" i="5"/>
  <c r="J40" i="5" s="1"/>
  <c r="I39" i="5"/>
  <c r="H39" i="5"/>
  <c r="J39" i="5" s="1"/>
  <c r="G39" i="5"/>
  <c r="I31" i="5"/>
  <c r="H31" i="5"/>
  <c r="G31" i="5"/>
  <c r="I30" i="5"/>
  <c r="H30" i="5"/>
  <c r="J30" i="5" s="1"/>
  <c r="G30" i="5"/>
  <c r="I29" i="5"/>
  <c r="H29" i="5"/>
  <c r="G29" i="5"/>
  <c r="J28" i="5"/>
  <c r="I28" i="5"/>
  <c r="H28" i="5"/>
  <c r="G28" i="5"/>
  <c r="I27" i="5"/>
  <c r="H27" i="5"/>
  <c r="G27" i="5"/>
  <c r="J27" i="5" s="1"/>
  <c r="I26" i="5"/>
  <c r="H26" i="5"/>
  <c r="J26" i="5" s="1"/>
  <c r="G26" i="5"/>
  <c r="I25" i="5"/>
  <c r="H25" i="5"/>
  <c r="G25" i="5"/>
  <c r="J24" i="5"/>
  <c r="I24" i="5"/>
  <c r="H24" i="5"/>
  <c r="G24" i="5"/>
  <c r="I23" i="5"/>
  <c r="H23" i="5"/>
  <c r="G23" i="5"/>
  <c r="I22" i="5"/>
  <c r="H22" i="5"/>
  <c r="J22" i="5" s="1"/>
  <c r="G22" i="5"/>
  <c r="I21" i="5"/>
  <c r="H21" i="5"/>
  <c r="G21" i="5"/>
  <c r="J21" i="5" s="1"/>
  <c r="I20" i="5"/>
  <c r="H20" i="5"/>
  <c r="J20" i="5" s="1"/>
  <c r="G20" i="5"/>
  <c r="I19" i="5"/>
  <c r="H19" i="5"/>
  <c r="G19" i="5"/>
  <c r="J18" i="5"/>
  <c r="I18" i="5"/>
  <c r="H18" i="5"/>
  <c r="G18" i="5"/>
  <c r="I17" i="5"/>
  <c r="H17" i="5"/>
  <c r="G17" i="5"/>
  <c r="J17" i="5" s="1"/>
  <c r="I16" i="5"/>
  <c r="H16" i="5"/>
  <c r="J16" i="5" s="1"/>
  <c r="G16" i="5"/>
  <c r="I15" i="5"/>
  <c r="H15" i="5"/>
  <c r="G15" i="5"/>
  <c r="I14" i="5"/>
  <c r="H14" i="5"/>
  <c r="J14" i="5" s="1"/>
  <c r="G14" i="5"/>
  <c r="I13" i="5"/>
  <c r="H13" i="5"/>
  <c r="G13" i="5"/>
  <c r="J12" i="5"/>
  <c r="I12" i="5"/>
  <c r="H12" i="5"/>
  <c r="G12" i="5"/>
  <c r="I11" i="5"/>
  <c r="H11" i="5"/>
  <c r="G11" i="5"/>
  <c r="J11" i="5" s="1"/>
  <c r="I10" i="5"/>
  <c r="H10" i="5"/>
  <c r="J10" i="5" s="1"/>
  <c r="G10" i="5"/>
  <c r="I9" i="5"/>
  <c r="H9" i="5"/>
  <c r="G9" i="5"/>
  <c r="J9" i="5" s="1"/>
  <c r="I85" i="4"/>
  <c r="H85" i="4"/>
  <c r="G85" i="4"/>
  <c r="J85" i="4" s="1"/>
  <c r="I84" i="4"/>
  <c r="H84" i="4"/>
  <c r="G84" i="4"/>
  <c r="I83" i="4"/>
  <c r="H83" i="4"/>
  <c r="G83" i="4"/>
  <c r="J83" i="4" s="1"/>
  <c r="I82" i="4"/>
  <c r="H82" i="4"/>
  <c r="G82" i="4"/>
  <c r="J82" i="4" s="1"/>
  <c r="I81" i="4"/>
  <c r="H81" i="4"/>
  <c r="G81" i="4"/>
  <c r="I80" i="4"/>
  <c r="J80" i="4" s="1"/>
  <c r="H80" i="4"/>
  <c r="G80" i="4"/>
  <c r="I79" i="4"/>
  <c r="H79" i="4"/>
  <c r="G79" i="4"/>
  <c r="I78" i="4"/>
  <c r="H78" i="4"/>
  <c r="G78" i="4"/>
  <c r="I77" i="4"/>
  <c r="H77" i="4"/>
  <c r="G77" i="4"/>
  <c r="J77" i="4" s="1"/>
  <c r="I76" i="4"/>
  <c r="H76" i="4"/>
  <c r="J76" i="4" s="1"/>
  <c r="G76" i="4"/>
  <c r="I75" i="4"/>
  <c r="H75" i="4"/>
  <c r="G75" i="4"/>
  <c r="J75" i="4" s="1"/>
  <c r="I74" i="4"/>
  <c r="H74" i="4"/>
  <c r="G74" i="4"/>
  <c r="J74" i="4" s="1"/>
  <c r="I73" i="4"/>
  <c r="H73" i="4"/>
  <c r="G73" i="4"/>
  <c r="J73" i="4" s="1"/>
  <c r="I72" i="4"/>
  <c r="H72" i="4"/>
  <c r="J72" i="4" s="1"/>
  <c r="G72" i="4"/>
  <c r="I71" i="4"/>
  <c r="H71" i="4"/>
  <c r="G71" i="4"/>
  <c r="I70" i="4"/>
  <c r="H70" i="4"/>
  <c r="J70" i="4" s="1"/>
  <c r="G70" i="4"/>
  <c r="I69" i="4"/>
  <c r="H69" i="4"/>
  <c r="G69" i="4"/>
  <c r="I58" i="4"/>
  <c r="J58" i="4" s="1"/>
  <c r="H58" i="4"/>
  <c r="G58" i="4"/>
  <c r="I57" i="4"/>
  <c r="H57" i="4"/>
  <c r="G57" i="4"/>
  <c r="J57" i="4" s="1"/>
  <c r="I56" i="4"/>
  <c r="H56" i="4"/>
  <c r="J56" i="4" s="1"/>
  <c r="G56" i="4"/>
  <c r="I55" i="4"/>
  <c r="H55" i="4"/>
  <c r="G55" i="4"/>
  <c r="J54" i="4"/>
  <c r="I54" i="4"/>
  <c r="H54" i="4"/>
  <c r="G54" i="4"/>
  <c r="I53" i="4"/>
  <c r="H53" i="4"/>
  <c r="G53" i="4"/>
  <c r="I52" i="4"/>
  <c r="H52" i="4"/>
  <c r="J52" i="4" s="1"/>
  <c r="G52" i="4"/>
  <c r="I51" i="4"/>
  <c r="H51" i="4"/>
  <c r="G51" i="4"/>
  <c r="J51" i="4" s="1"/>
  <c r="I50" i="4"/>
  <c r="H50" i="4"/>
  <c r="J50" i="4" s="1"/>
  <c r="G50" i="4"/>
  <c r="I49" i="4"/>
  <c r="H49" i="4"/>
  <c r="G49" i="4"/>
  <c r="J48" i="4"/>
  <c r="I48" i="4"/>
  <c r="H48" i="4"/>
  <c r="G48" i="4"/>
  <c r="I47" i="4"/>
  <c r="H47" i="4"/>
  <c r="G47" i="4"/>
  <c r="J47" i="4" s="1"/>
  <c r="I46" i="4"/>
  <c r="H46" i="4"/>
  <c r="J46" i="4" s="1"/>
  <c r="G46" i="4"/>
  <c r="I45" i="4"/>
  <c r="H45" i="4"/>
  <c r="G45" i="4"/>
  <c r="J45" i="4" s="1"/>
  <c r="I44" i="4"/>
  <c r="H44" i="4"/>
  <c r="J44" i="4" s="1"/>
  <c r="G44" i="4"/>
  <c r="I43" i="4"/>
  <c r="H43" i="4"/>
  <c r="G43" i="4"/>
  <c r="I42" i="4"/>
  <c r="J42" i="4" s="1"/>
  <c r="H42" i="4"/>
  <c r="G42" i="4"/>
  <c r="I41" i="4"/>
  <c r="H41" i="4"/>
  <c r="G41" i="4"/>
  <c r="J41" i="4" s="1"/>
  <c r="I40" i="4"/>
  <c r="H40" i="4"/>
  <c r="J40" i="4" s="1"/>
  <c r="G40" i="4"/>
  <c r="I39" i="4"/>
  <c r="H39" i="4"/>
  <c r="G39" i="4"/>
  <c r="J38" i="4"/>
  <c r="I38" i="4"/>
  <c r="H38" i="4"/>
  <c r="G38" i="4"/>
  <c r="I37" i="4"/>
  <c r="H37" i="4"/>
  <c r="G37" i="4"/>
  <c r="I30" i="4"/>
  <c r="H30" i="4"/>
  <c r="G30" i="4"/>
  <c r="J30" i="4" s="1"/>
  <c r="I29" i="4"/>
  <c r="H29" i="4"/>
  <c r="G29" i="4"/>
  <c r="J29" i="4" s="1"/>
  <c r="I28" i="4"/>
  <c r="H28" i="4"/>
  <c r="G28" i="4"/>
  <c r="J28" i="4" s="1"/>
  <c r="I27" i="4"/>
  <c r="H27" i="4"/>
  <c r="G27" i="4"/>
  <c r="J27" i="4" s="1"/>
  <c r="I26" i="4"/>
  <c r="H26" i="4"/>
  <c r="G26" i="4"/>
  <c r="J26" i="4" s="1"/>
  <c r="I25" i="4"/>
  <c r="H25" i="4"/>
  <c r="G25" i="4"/>
  <c r="J24" i="4"/>
  <c r="I24" i="4"/>
  <c r="H24" i="4"/>
  <c r="G24" i="4"/>
  <c r="I23" i="4"/>
  <c r="H23" i="4"/>
  <c r="G23" i="4"/>
  <c r="I22" i="4"/>
  <c r="H22" i="4"/>
  <c r="G22" i="4"/>
  <c r="I21" i="4"/>
  <c r="H21" i="4"/>
  <c r="G21" i="4"/>
  <c r="J20" i="4"/>
  <c r="I20" i="4"/>
  <c r="H20" i="4"/>
  <c r="G20" i="4"/>
  <c r="I19" i="4"/>
  <c r="H19" i="4"/>
  <c r="G19" i="4"/>
  <c r="I18" i="4"/>
  <c r="H18" i="4"/>
  <c r="G18" i="4"/>
  <c r="J18" i="4" s="1"/>
  <c r="I17" i="4"/>
  <c r="H17" i="4"/>
  <c r="G17" i="4"/>
  <c r="J17" i="4" s="1"/>
  <c r="J16" i="4"/>
  <c r="I16" i="4"/>
  <c r="H16" i="4"/>
  <c r="G16" i="4"/>
  <c r="I15" i="4"/>
  <c r="H15" i="4"/>
  <c r="G15" i="4"/>
  <c r="I14" i="4"/>
  <c r="H14" i="4"/>
  <c r="G14" i="4"/>
  <c r="J14" i="4" s="1"/>
  <c r="I13" i="4"/>
  <c r="H13" i="4"/>
  <c r="G13" i="4"/>
  <c r="J13" i="4" s="1"/>
  <c r="I12" i="4"/>
  <c r="H12" i="4"/>
  <c r="G12" i="4"/>
  <c r="J12" i="4" s="1"/>
  <c r="I11" i="4"/>
  <c r="H11" i="4"/>
  <c r="G11" i="4"/>
  <c r="J11" i="4" s="1"/>
  <c r="I10" i="4"/>
  <c r="H10" i="4"/>
  <c r="G10" i="4"/>
  <c r="J10" i="4" s="1"/>
  <c r="J9" i="4"/>
  <c r="I9" i="4"/>
  <c r="H9" i="4"/>
  <c r="G9" i="4"/>
  <c r="I239" i="3"/>
  <c r="H239" i="3"/>
  <c r="G239" i="3"/>
  <c r="J239" i="3" s="1"/>
  <c r="I238" i="3"/>
  <c r="H238" i="3"/>
  <c r="G238" i="3"/>
  <c r="J238" i="3" s="1"/>
  <c r="I237" i="3"/>
  <c r="H237" i="3"/>
  <c r="G237" i="3"/>
  <c r="J237" i="3" s="1"/>
  <c r="I236" i="3"/>
  <c r="H236" i="3"/>
  <c r="G236" i="3"/>
  <c r="J236" i="3" s="1"/>
  <c r="I235" i="3"/>
  <c r="H235" i="3"/>
  <c r="G235" i="3"/>
  <c r="J235" i="3" s="1"/>
  <c r="I234" i="3"/>
  <c r="H234" i="3"/>
  <c r="G234" i="3"/>
  <c r="J234" i="3" s="1"/>
  <c r="I233" i="3"/>
  <c r="H233" i="3"/>
  <c r="G233" i="3"/>
  <c r="J233" i="3" s="1"/>
  <c r="I232" i="3"/>
  <c r="H232" i="3"/>
  <c r="G232" i="3"/>
  <c r="J232" i="3" s="1"/>
  <c r="I231" i="3"/>
  <c r="H231" i="3"/>
  <c r="G231" i="3"/>
  <c r="J231" i="3" s="1"/>
  <c r="I230" i="3"/>
  <c r="H230" i="3"/>
  <c r="G230" i="3"/>
  <c r="J230" i="3" s="1"/>
  <c r="I229" i="3"/>
  <c r="H229" i="3"/>
  <c r="G229" i="3"/>
  <c r="J229" i="3" s="1"/>
  <c r="I228" i="3"/>
  <c r="H228" i="3"/>
  <c r="G228" i="3"/>
  <c r="J228" i="3" s="1"/>
  <c r="I227" i="3"/>
  <c r="H227" i="3"/>
  <c r="G227" i="3"/>
  <c r="J227" i="3" s="1"/>
  <c r="I226" i="3"/>
  <c r="H226" i="3"/>
  <c r="G226" i="3"/>
  <c r="J226" i="3" s="1"/>
  <c r="I225" i="3"/>
  <c r="H225" i="3"/>
  <c r="G225" i="3"/>
  <c r="J225" i="3" s="1"/>
  <c r="I224" i="3"/>
  <c r="H224" i="3"/>
  <c r="G224" i="3"/>
  <c r="J224" i="3" s="1"/>
  <c r="I223" i="3"/>
  <c r="H223" i="3"/>
  <c r="G223" i="3"/>
  <c r="J223" i="3" s="1"/>
  <c r="I222" i="3"/>
  <c r="H222" i="3"/>
  <c r="G222" i="3"/>
  <c r="J222" i="3" s="1"/>
  <c r="I221" i="3"/>
  <c r="H221" i="3"/>
  <c r="G221" i="3"/>
  <c r="J221" i="3" s="1"/>
  <c r="I220" i="3"/>
  <c r="H220" i="3"/>
  <c r="G220" i="3"/>
  <c r="J220" i="3" s="1"/>
  <c r="I219" i="3"/>
  <c r="H219" i="3"/>
  <c r="G219" i="3"/>
  <c r="J219" i="3" s="1"/>
  <c r="I218" i="3"/>
  <c r="H218" i="3"/>
  <c r="G218" i="3"/>
  <c r="J218" i="3" s="1"/>
  <c r="I217" i="3"/>
  <c r="H217" i="3"/>
  <c r="G217" i="3"/>
  <c r="J217" i="3" s="1"/>
  <c r="I216" i="3"/>
  <c r="H216" i="3"/>
  <c r="G216" i="3"/>
  <c r="J216" i="3" s="1"/>
  <c r="I215" i="3"/>
  <c r="H215" i="3"/>
  <c r="G215" i="3"/>
  <c r="J215" i="3" s="1"/>
  <c r="I206" i="3"/>
  <c r="H206" i="3"/>
  <c r="G206" i="3"/>
  <c r="J206" i="3" s="1"/>
  <c r="I205" i="3"/>
  <c r="H205" i="3"/>
  <c r="G205" i="3"/>
  <c r="J204" i="3"/>
  <c r="I204" i="3"/>
  <c r="H204" i="3"/>
  <c r="G204" i="3"/>
  <c r="I203" i="3"/>
  <c r="H203" i="3"/>
  <c r="G203" i="3"/>
  <c r="I202" i="3"/>
  <c r="H202" i="3"/>
  <c r="J202" i="3" s="1"/>
  <c r="G202" i="3"/>
  <c r="I201" i="3"/>
  <c r="H201" i="3"/>
  <c r="G201" i="3"/>
  <c r="I200" i="3"/>
  <c r="H200" i="3"/>
  <c r="J200" i="3" s="1"/>
  <c r="G200" i="3"/>
  <c r="I199" i="3"/>
  <c r="H199" i="3"/>
  <c r="G199" i="3"/>
  <c r="I198" i="3"/>
  <c r="H198" i="3"/>
  <c r="G198" i="3"/>
  <c r="J198" i="3" s="1"/>
  <c r="I197" i="3"/>
  <c r="H197" i="3"/>
  <c r="G197" i="3"/>
  <c r="J197" i="3" s="1"/>
  <c r="I196" i="3"/>
  <c r="H196" i="3"/>
  <c r="J196" i="3" s="1"/>
  <c r="G196" i="3"/>
  <c r="I195" i="3"/>
  <c r="H195" i="3"/>
  <c r="G195" i="3"/>
  <c r="J194" i="3"/>
  <c r="I194" i="3"/>
  <c r="H194" i="3"/>
  <c r="G194" i="3"/>
  <c r="I193" i="3"/>
  <c r="H193" i="3"/>
  <c r="G193" i="3"/>
  <c r="I192" i="3"/>
  <c r="H192" i="3"/>
  <c r="G192" i="3"/>
  <c r="J192" i="3" s="1"/>
  <c r="I191" i="3"/>
  <c r="H191" i="3"/>
  <c r="G191" i="3"/>
  <c r="J191" i="3" s="1"/>
  <c r="I190" i="3"/>
  <c r="H190" i="3"/>
  <c r="G190" i="3"/>
  <c r="J190" i="3" s="1"/>
  <c r="I189" i="3"/>
  <c r="H189" i="3"/>
  <c r="G189" i="3"/>
  <c r="J188" i="3"/>
  <c r="I188" i="3"/>
  <c r="H188" i="3"/>
  <c r="G188" i="3"/>
  <c r="I187" i="3"/>
  <c r="H187" i="3"/>
  <c r="G187" i="3"/>
  <c r="I186" i="3"/>
  <c r="H186" i="3"/>
  <c r="G186" i="3"/>
  <c r="J186" i="3" s="1"/>
  <c r="I185" i="3"/>
  <c r="H185" i="3"/>
  <c r="G185" i="3"/>
  <c r="I184" i="3"/>
  <c r="H184" i="3"/>
  <c r="J184" i="3" s="1"/>
  <c r="G184" i="3"/>
  <c r="I183" i="3"/>
  <c r="H183" i="3"/>
  <c r="G183" i="3"/>
  <c r="J183" i="3" s="1"/>
  <c r="I175" i="3"/>
  <c r="H175" i="3"/>
  <c r="G175" i="3"/>
  <c r="J175" i="3" s="1"/>
  <c r="I174" i="3"/>
  <c r="H174" i="3"/>
  <c r="G174" i="3"/>
  <c r="J174" i="3" s="1"/>
  <c r="I173" i="3"/>
  <c r="H173" i="3"/>
  <c r="G173" i="3"/>
  <c r="J172" i="3"/>
  <c r="I172" i="3"/>
  <c r="H172" i="3"/>
  <c r="G172" i="3"/>
  <c r="I171" i="3"/>
  <c r="H171" i="3"/>
  <c r="G171" i="3"/>
  <c r="I170" i="3"/>
  <c r="H170" i="3"/>
  <c r="G170" i="3"/>
  <c r="J170" i="3" s="1"/>
  <c r="I169" i="3"/>
  <c r="H169" i="3"/>
  <c r="G169" i="3"/>
  <c r="I168" i="3"/>
  <c r="H168" i="3"/>
  <c r="J168" i="3" s="1"/>
  <c r="G168" i="3"/>
  <c r="I167" i="3"/>
  <c r="H167" i="3"/>
  <c r="G167" i="3"/>
  <c r="I166" i="3"/>
  <c r="H166" i="3"/>
  <c r="G166" i="3"/>
  <c r="J166" i="3" s="1"/>
  <c r="I165" i="3"/>
  <c r="H165" i="3"/>
  <c r="G165" i="3"/>
  <c r="J165" i="3" s="1"/>
  <c r="I164" i="3"/>
  <c r="H164" i="3"/>
  <c r="J164" i="3" s="1"/>
  <c r="G164" i="3"/>
  <c r="I163" i="3"/>
  <c r="H163" i="3"/>
  <c r="G163" i="3"/>
  <c r="J162" i="3"/>
  <c r="I162" i="3"/>
  <c r="H162" i="3"/>
  <c r="G162" i="3"/>
  <c r="I161" i="3"/>
  <c r="H161" i="3"/>
  <c r="G161" i="3"/>
  <c r="I160" i="3"/>
  <c r="H160" i="3"/>
  <c r="G160" i="3"/>
  <c r="J160" i="3" s="1"/>
  <c r="I159" i="3"/>
  <c r="H159" i="3"/>
  <c r="G159" i="3"/>
  <c r="J159" i="3" s="1"/>
  <c r="I158" i="3"/>
  <c r="H158" i="3"/>
  <c r="G158" i="3"/>
  <c r="J158" i="3" s="1"/>
  <c r="I157" i="3"/>
  <c r="H157" i="3"/>
  <c r="G157" i="3"/>
  <c r="J156" i="3"/>
  <c r="I156" i="3"/>
  <c r="H156" i="3"/>
  <c r="G156" i="3"/>
  <c r="I155" i="3"/>
  <c r="H155" i="3"/>
  <c r="G155" i="3"/>
  <c r="I154" i="3"/>
  <c r="H154" i="3"/>
  <c r="G154" i="3"/>
  <c r="J154" i="3" s="1"/>
  <c r="I153" i="3"/>
  <c r="H153" i="3"/>
  <c r="G153" i="3"/>
  <c r="I152" i="3"/>
  <c r="H152" i="3"/>
  <c r="J152" i="3" s="1"/>
  <c r="G152" i="3"/>
  <c r="I151" i="3"/>
  <c r="H151" i="3"/>
  <c r="G151" i="3"/>
  <c r="I150" i="3"/>
  <c r="H150" i="3"/>
  <c r="G150" i="3"/>
  <c r="J150" i="3" s="1"/>
  <c r="I149" i="3"/>
  <c r="H149" i="3"/>
  <c r="G149" i="3"/>
  <c r="J149" i="3" s="1"/>
  <c r="I148" i="3"/>
  <c r="H148" i="3"/>
  <c r="J148" i="3" s="1"/>
  <c r="G148" i="3"/>
  <c r="I147" i="3"/>
  <c r="H147" i="3"/>
  <c r="G147" i="3"/>
  <c r="J146" i="3"/>
  <c r="I146" i="3"/>
  <c r="H146" i="3"/>
  <c r="G146" i="3"/>
  <c r="I145" i="3"/>
  <c r="H145" i="3"/>
  <c r="G145" i="3"/>
  <c r="I144" i="3"/>
  <c r="H144" i="3"/>
  <c r="G144" i="3"/>
  <c r="J144" i="3" s="1"/>
  <c r="J143" i="3"/>
  <c r="I143" i="3"/>
  <c r="H143" i="3"/>
  <c r="G143" i="3"/>
  <c r="I135" i="3"/>
  <c r="H135" i="3"/>
  <c r="J135" i="3" s="1"/>
  <c r="G135" i="3"/>
  <c r="J134" i="3"/>
  <c r="I134" i="3"/>
  <c r="H134" i="3"/>
  <c r="G134" i="3"/>
  <c r="I133" i="3"/>
  <c r="H133" i="3"/>
  <c r="J133" i="3" s="1"/>
  <c r="G133" i="3"/>
  <c r="J132" i="3"/>
  <c r="I132" i="3"/>
  <c r="H132" i="3"/>
  <c r="G132" i="3"/>
  <c r="I131" i="3"/>
  <c r="H131" i="3"/>
  <c r="J131" i="3" s="1"/>
  <c r="G131" i="3"/>
  <c r="J130" i="3"/>
  <c r="I130" i="3"/>
  <c r="H130" i="3"/>
  <c r="G130" i="3"/>
  <c r="I129" i="3"/>
  <c r="H129" i="3"/>
  <c r="J129" i="3" s="1"/>
  <c r="G129" i="3"/>
  <c r="J128" i="3"/>
  <c r="I128" i="3"/>
  <c r="H128" i="3"/>
  <c r="G128" i="3"/>
  <c r="I127" i="3"/>
  <c r="H127" i="3"/>
  <c r="J127" i="3" s="1"/>
  <c r="G127" i="3"/>
  <c r="J126" i="3"/>
  <c r="I126" i="3"/>
  <c r="H126" i="3"/>
  <c r="G126" i="3"/>
  <c r="I125" i="3"/>
  <c r="H125" i="3"/>
  <c r="J125" i="3" s="1"/>
  <c r="G125" i="3"/>
  <c r="J124" i="3"/>
  <c r="I124" i="3"/>
  <c r="H124" i="3"/>
  <c r="G124" i="3"/>
  <c r="I123" i="3"/>
  <c r="H123" i="3"/>
  <c r="J123" i="3" s="1"/>
  <c r="G123" i="3"/>
  <c r="J122" i="3"/>
  <c r="I122" i="3"/>
  <c r="H122" i="3"/>
  <c r="G122" i="3"/>
  <c r="I121" i="3"/>
  <c r="H121" i="3"/>
  <c r="J121" i="3" s="1"/>
  <c r="G121" i="3"/>
  <c r="J120" i="3"/>
  <c r="I120" i="3"/>
  <c r="H120" i="3"/>
  <c r="G120" i="3"/>
  <c r="I119" i="3"/>
  <c r="H119" i="3"/>
  <c r="J119" i="3" s="1"/>
  <c r="G119" i="3"/>
  <c r="J118" i="3"/>
  <c r="I118" i="3"/>
  <c r="H118" i="3"/>
  <c r="G118" i="3"/>
  <c r="I117" i="3"/>
  <c r="H117" i="3"/>
  <c r="J117" i="3" s="1"/>
  <c r="G117" i="3"/>
  <c r="J116" i="3"/>
  <c r="I116" i="3"/>
  <c r="H116" i="3"/>
  <c r="G116" i="3"/>
  <c r="I115" i="3"/>
  <c r="H115" i="3"/>
  <c r="J115" i="3" s="1"/>
  <c r="G115" i="3"/>
  <c r="J114" i="3"/>
  <c r="I114" i="3"/>
  <c r="H114" i="3"/>
  <c r="G114" i="3"/>
  <c r="I113" i="3"/>
  <c r="H113" i="3"/>
  <c r="J113" i="3" s="1"/>
  <c r="G113" i="3"/>
  <c r="I112" i="3"/>
  <c r="H112" i="3"/>
  <c r="J112" i="3" s="1"/>
  <c r="G112" i="3"/>
  <c r="J102" i="3"/>
  <c r="I102" i="3"/>
  <c r="H102" i="3"/>
  <c r="G102" i="3"/>
  <c r="I101" i="3"/>
  <c r="H101" i="3"/>
  <c r="J101" i="3" s="1"/>
  <c r="G101" i="3"/>
  <c r="J100" i="3"/>
  <c r="I100" i="3"/>
  <c r="H100" i="3"/>
  <c r="G100" i="3"/>
  <c r="I99" i="3"/>
  <c r="H99" i="3"/>
  <c r="J99" i="3" s="1"/>
  <c r="G99" i="3"/>
  <c r="J98" i="3"/>
  <c r="I98" i="3"/>
  <c r="H98" i="3"/>
  <c r="G98" i="3"/>
  <c r="I97" i="3"/>
  <c r="H97" i="3"/>
  <c r="J97" i="3" s="1"/>
  <c r="G97" i="3"/>
  <c r="J96" i="3"/>
  <c r="I96" i="3"/>
  <c r="H96" i="3"/>
  <c r="G96" i="3"/>
  <c r="I95" i="3"/>
  <c r="H95" i="3"/>
  <c r="G95" i="3"/>
  <c r="J95" i="3" s="1"/>
  <c r="J94" i="3"/>
  <c r="I94" i="3"/>
  <c r="H94" i="3"/>
  <c r="G94" i="3"/>
  <c r="I93" i="3"/>
  <c r="H93" i="3"/>
  <c r="G93" i="3"/>
  <c r="J93" i="3" s="1"/>
  <c r="J92" i="3"/>
  <c r="I92" i="3"/>
  <c r="H92" i="3"/>
  <c r="G92" i="3"/>
  <c r="I91" i="3"/>
  <c r="H91" i="3"/>
  <c r="G91" i="3"/>
  <c r="J91" i="3" s="1"/>
  <c r="J90" i="3"/>
  <c r="I90" i="3"/>
  <c r="H90" i="3"/>
  <c r="G90" i="3"/>
  <c r="I89" i="3"/>
  <c r="H89" i="3"/>
  <c r="G89" i="3"/>
  <c r="J89" i="3" s="1"/>
  <c r="J88" i="3"/>
  <c r="I88" i="3"/>
  <c r="H88" i="3"/>
  <c r="G88" i="3"/>
  <c r="I87" i="3"/>
  <c r="H87" i="3"/>
  <c r="G87" i="3"/>
  <c r="J87" i="3" s="1"/>
  <c r="J86" i="3"/>
  <c r="I86" i="3"/>
  <c r="H86" i="3"/>
  <c r="G86" i="3"/>
  <c r="I85" i="3"/>
  <c r="H85" i="3"/>
  <c r="G85" i="3"/>
  <c r="J85" i="3" s="1"/>
  <c r="J84" i="3"/>
  <c r="I84" i="3"/>
  <c r="H84" i="3"/>
  <c r="G84" i="3"/>
  <c r="I83" i="3"/>
  <c r="H83" i="3"/>
  <c r="G83" i="3"/>
  <c r="J83" i="3" s="1"/>
  <c r="J82" i="3"/>
  <c r="I82" i="3"/>
  <c r="H82" i="3"/>
  <c r="G82" i="3"/>
  <c r="I81" i="3"/>
  <c r="H81" i="3"/>
  <c r="G81" i="3"/>
  <c r="J81" i="3" s="1"/>
  <c r="J80" i="3"/>
  <c r="I80" i="3"/>
  <c r="H80" i="3"/>
  <c r="G80" i="3"/>
  <c r="I79" i="3"/>
  <c r="H79" i="3"/>
  <c r="G79" i="3"/>
  <c r="J79" i="3" s="1"/>
  <c r="J78" i="3"/>
  <c r="I78" i="3"/>
  <c r="H78" i="3"/>
  <c r="G78" i="3"/>
  <c r="I77" i="3"/>
  <c r="H77" i="3"/>
  <c r="G77" i="3"/>
  <c r="J77" i="3" s="1"/>
  <c r="I76" i="3"/>
  <c r="H76" i="3"/>
  <c r="J76" i="3" s="1"/>
  <c r="K76" i="3" s="1"/>
  <c r="G76" i="3"/>
  <c r="J69" i="3"/>
  <c r="I69" i="3"/>
  <c r="H69" i="3"/>
  <c r="K68" i="3"/>
  <c r="J68" i="3"/>
  <c r="I68" i="3"/>
  <c r="H68" i="3"/>
  <c r="J67" i="3"/>
  <c r="I67" i="3"/>
  <c r="H67" i="3"/>
  <c r="J66" i="3"/>
  <c r="I66" i="3"/>
  <c r="H66" i="3"/>
  <c r="K66" i="3" s="1"/>
  <c r="J65" i="3"/>
  <c r="I65" i="3"/>
  <c r="H65" i="3"/>
  <c r="K65" i="3" s="1"/>
  <c r="J64" i="3"/>
  <c r="I64" i="3"/>
  <c r="K64" i="3" s="1"/>
  <c r="H64" i="3"/>
  <c r="J63" i="3"/>
  <c r="I63" i="3"/>
  <c r="H63" i="3"/>
  <c r="J62" i="3"/>
  <c r="I62" i="3"/>
  <c r="H62" i="3"/>
  <c r="K62" i="3" s="1"/>
  <c r="J61" i="3"/>
  <c r="I61" i="3"/>
  <c r="K61" i="3" s="1"/>
  <c r="H61" i="3"/>
  <c r="J60" i="3"/>
  <c r="I60" i="3"/>
  <c r="H60" i="3"/>
  <c r="K60" i="3" s="1"/>
  <c r="J59" i="3"/>
  <c r="I59" i="3"/>
  <c r="K59" i="3" s="1"/>
  <c r="H59" i="3"/>
  <c r="J58" i="3"/>
  <c r="I58" i="3"/>
  <c r="H58" i="3"/>
  <c r="K58" i="3" s="1"/>
  <c r="J57" i="3"/>
  <c r="I57" i="3"/>
  <c r="K57" i="3" s="1"/>
  <c r="H57" i="3"/>
  <c r="J56" i="3"/>
  <c r="I56" i="3"/>
  <c r="H56" i="3"/>
  <c r="K56" i="3" s="1"/>
  <c r="J55" i="3"/>
  <c r="I55" i="3"/>
  <c r="K55" i="3" s="1"/>
  <c r="H55" i="3"/>
  <c r="J54" i="3"/>
  <c r="I54" i="3"/>
  <c r="H54" i="3"/>
  <c r="K54" i="3" s="1"/>
  <c r="J53" i="3"/>
  <c r="I53" i="3"/>
  <c r="K53" i="3" s="1"/>
  <c r="H53" i="3"/>
  <c r="J52" i="3"/>
  <c r="I52" i="3"/>
  <c r="H52" i="3"/>
  <c r="K52" i="3" s="1"/>
  <c r="J51" i="3"/>
  <c r="I51" i="3"/>
  <c r="K51" i="3" s="1"/>
  <c r="H51" i="3"/>
  <c r="J50" i="3"/>
  <c r="I50" i="3"/>
  <c r="H50" i="3"/>
  <c r="K50" i="3" s="1"/>
  <c r="J49" i="3"/>
  <c r="I49" i="3"/>
  <c r="K49" i="3" s="1"/>
  <c r="H49" i="3"/>
  <c r="J48" i="3"/>
  <c r="I48" i="3"/>
  <c r="H48" i="3"/>
  <c r="K48" i="3" s="1"/>
  <c r="J47" i="3"/>
  <c r="I47" i="3"/>
  <c r="K47" i="3" s="1"/>
  <c r="H47" i="3"/>
  <c r="J46" i="3"/>
  <c r="I46" i="3"/>
  <c r="H46" i="3"/>
  <c r="K46" i="3" s="1"/>
  <c r="J45" i="3"/>
  <c r="I45" i="3"/>
  <c r="K45" i="3" s="1"/>
  <c r="H45" i="3"/>
  <c r="J44" i="3"/>
  <c r="I44" i="3"/>
  <c r="H44" i="3"/>
  <c r="K44" i="3" s="1"/>
  <c r="J43" i="3"/>
  <c r="I43" i="3"/>
  <c r="H43" i="3"/>
  <c r="K43" i="3" s="1"/>
  <c r="J32" i="3"/>
  <c r="I32" i="3"/>
  <c r="H32" i="3"/>
  <c r="K32" i="3" s="1"/>
  <c r="J31" i="3"/>
  <c r="I31" i="3"/>
  <c r="H31" i="3"/>
  <c r="K31" i="3" s="1"/>
  <c r="J30" i="3"/>
  <c r="I30" i="3"/>
  <c r="H30" i="3"/>
  <c r="K30" i="3" s="1"/>
  <c r="J29" i="3"/>
  <c r="I29" i="3"/>
  <c r="H29" i="3"/>
  <c r="K29" i="3" s="1"/>
  <c r="J28" i="3"/>
  <c r="I28" i="3"/>
  <c r="H28" i="3"/>
  <c r="K28" i="3" s="1"/>
  <c r="J27" i="3"/>
  <c r="I27" i="3"/>
  <c r="H27" i="3"/>
  <c r="K27" i="3" s="1"/>
  <c r="J26" i="3"/>
  <c r="I26" i="3"/>
  <c r="H26" i="3"/>
  <c r="K26" i="3" s="1"/>
  <c r="J25" i="3"/>
  <c r="I25" i="3"/>
  <c r="H25" i="3"/>
  <c r="K25" i="3" s="1"/>
  <c r="J24" i="3"/>
  <c r="I24" i="3"/>
  <c r="H24" i="3"/>
  <c r="K24" i="3" s="1"/>
  <c r="J23" i="3"/>
  <c r="I23" i="3"/>
  <c r="H23" i="3"/>
  <c r="K23" i="3" s="1"/>
  <c r="J22" i="3"/>
  <c r="I22" i="3"/>
  <c r="H22" i="3"/>
  <c r="K22" i="3" s="1"/>
  <c r="J21" i="3"/>
  <c r="I21" i="3"/>
  <c r="H21" i="3"/>
  <c r="K21" i="3" s="1"/>
  <c r="J20" i="3"/>
  <c r="I20" i="3"/>
  <c r="H20" i="3"/>
  <c r="K20" i="3" s="1"/>
  <c r="J19" i="3"/>
  <c r="I19" i="3"/>
  <c r="H19" i="3"/>
  <c r="K19" i="3" s="1"/>
  <c r="J18" i="3"/>
  <c r="I18" i="3"/>
  <c r="H18" i="3"/>
  <c r="K18" i="3" s="1"/>
  <c r="J17" i="3"/>
  <c r="I17" i="3"/>
  <c r="H17" i="3"/>
  <c r="K17" i="3" s="1"/>
  <c r="J16" i="3"/>
  <c r="I16" i="3"/>
  <c r="H16" i="3"/>
  <c r="K16" i="3" s="1"/>
  <c r="J15" i="3"/>
  <c r="I15" i="3"/>
  <c r="H15" i="3"/>
  <c r="K15" i="3" s="1"/>
  <c r="J14" i="3"/>
  <c r="I14" i="3"/>
  <c r="H14" i="3"/>
  <c r="K14" i="3" s="1"/>
  <c r="J13" i="3"/>
  <c r="I13" i="3"/>
  <c r="H13" i="3"/>
  <c r="K13" i="3" s="1"/>
  <c r="J12" i="3"/>
  <c r="I12" i="3"/>
  <c r="H12" i="3"/>
  <c r="K12" i="3" s="1"/>
  <c r="J11" i="3"/>
  <c r="I11" i="3"/>
  <c r="H11" i="3"/>
  <c r="K11" i="3" s="1"/>
  <c r="J10" i="3"/>
  <c r="I10" i="3"/>
  <c r="H10" i="3"/>
  <c r="K10" i="3" s="1"/>
  <c r="J9" i="3"/>
  <c r="I9" i="3"/>
  <c r="K9" i="3" s="1"/>
  <c r="H9" i="3"/>
  <c r="I191" i="2"/>
  <c r="H191" i="2"/>
  <c r="G191" i="2"/>
  <c r="J191" i="2" s="1"/>
  <c r="I190" i="2"/>
  <c r="H190" i="2"/>
  <c r="J190" i="2" s="1"/>
  <c r="G190" i="2"/>
  <c r="I189" i="2"/>
  <c r="H189" i="2"/>
  <c r="G189" i="2"/>
  <c r="J189" i="2" s="1"/>
  <c r="I188" i="2"/>
  <c r="H188" i="2"/>
  <c r="J188" i="2" s="1"/>
  <c r="G188" i="2"/>
  <c r="I187" i="2"/>
  <c r="H187" i="2"/>
  <c r="G187" i="2"/>
  <c r="J187" i="2" s="1"/>
  <c r="I186" i="2"/>
  <c r="H186" i="2"/>
  <c r="J186" i="2" s="1"/>
  <c r="G186" i="2"/>
  <c r="I185" i="2"/>
  <c r="H185" i="2"/>
  <c r="G185" i="2"/>
  <c r="J185" i="2" s="1"/>
  <c r="I184" i="2"/>
  <c r="H184" i="2"/>
  <c r="J184" i="2" s="1"/>
  <c r="G184" i="2"/>
  <c r="I183" i="2"/>
  <c r="H183" i="2"/>
  <c r="G183" i="2"/>
  <c r="J183" i="2" s="1"/>
  <c r="I182" i="2"/>
  <c r="H182" i="2"/>
  <c r="J182" i="2" s="1"/>
  <c r="G182" i="2"/>
  <c r="I181" i="2"/>
  <c r="H181" i="2"/>
  <c r="G181" i="2"/>
  <c r="J181" i="2" s="1"/>
  <c r="I180" i="2"/>
  <c r="H180" i="2"/>
  <c r="J180" i="2" s="1"/>
  <c r="G180" i="2"/>
  <c r="I179" i="2"/>
  <c r="H179" i="2"/>
  <c r="G179" i="2"/>
  <c r="J179" i="2" s="1"/>
  <c r="I178" i="2"/>
  <c r="H178" i="2"/>
  <c r="J178" i="2" s="1"/>
  <c r="G178" i="2"/>
  <c r="I177" i="2"/>
  <c r="H177" i="2"/>
  <c r="G177" i="2"/>
  <c r="J177" i="2" s="1"/>
  <c r="I176" i="2"/>
  <c r="H176" i="2"/>
  <c r="J176" i="2" s="1"/>
  <c r="G176" i="2"/>
  <c r="I175" i="2"/>
  <c r="H175" i="2"/>
  <c r="G175" i="2"/>
  <c r="J175" i="2" s="1"/>
  <c r="I174" i="2"/>
  <c r="H174" i="2"/>
  <c r="J174" i="2" s="1"/>
  <c r="G174" i="2"/>
  <c r="I173" i="2"/>
  <c r="H173" i="2"/>
  <c r="G173" i="2"/>
  <c r="J173" i="2" s="1"/>
  <c r="I172" i="2"/>
  <c r="H172" i="2"/>
  <c r="J172" i="2" s="1"/>
  <c r="G172" i="2"/>
  <c r="I171" i="2"/>
  <c r="H171" i="2"/>
  <c r="G171" i="2"/>
  <c r="J171" i="2" s="1"/>
  <c r="I170" i="2"/>
  <c r="H170" i="2"/>
  <c r="J170" i="2" s="1"/>
  <c r="G170" i="2"/>
  <c r="J169" i="2"/>
  <c r="I169" i="2"/>
  <c r="H169" i="2"/>
  <c r="G169" i="2"/>
  <c r="I160" i="2"/>
  <c r="H160" i="2"/>
  <c r="G160" i="2"/>
  <c r="J160" i="2" s="1"/>
  <c r="J159" i="2"/>
  <c r="I159" i="2"/>
  <c r="H159" i="2"/>
  <c r="G159" i="2"/>
  <c r="I158" i="2"/>
  <c r="H158" i="2"/>
  <c r="G158" i="2"/>
  <c r="J158" i="2" s="1"/>
  <c r="J157" i="2"/>
  <c r="I157" i="2"/>
  <c r="H157" i="2"/>
  <c r="G157" i="2"/>
  <c r="I156" i="2"/>
  <c r="H156" i="2"/>
  <c r="G156" i="2"/>
  <c r="J156" i="2" s="1"/>
  <c r="J155" i="2"/>
  <c r="I155" i="2"/>
  <c r="H155" i="2"/>
  <c r="G155" i="2"/>
  <c r="I154" i="2"/>
  <c r="H154" i="2"/>
  <c r="G154" i="2"/>
  <c r="J154" i="2" s="1"/>
  <c r="J153" i="2"/>
  <c r="I153" i="2"/>
  <c r="H153" i="2"/>
  <c r="G153" i="2"/>
  <c r="I152" i="2"/>
  <c r="H152" i="2"/>
  <c r="G152" i="2"/>
  <c r="J152" i="2" s="1"/>
  <c r="J151" i="2"/>
  <c r="I151" i="2"/>
  <c r="H151" i="2"/>
  <c r="G151" i="2"/>
  <c r="I150" i="2"/>
  <c r="H150" i="2"/>
  <c r="G150" i="2"/>
  <c r="J150" i="2" s="1"/>
  <c r="J149" i="2"/>
  <c r="I149" i="2"/>
  <c r="H149" i="2"/>
  <c r="G149" i="2"/>
  <c r="I148" i="2"/>
  <c r="H148" i="2"/>
  <c r="G148" i="2"/>
  <c r="J148" i="2" s="1"/>
  <c r="J147" i="2"/>
  <c r="I147" i="2"/>
  <c r="H147" i="2"/>
  <c r="G147" i="2"/>
  <c r="I146" i="2"/>
  <c r="H146" i="2"/>
  <c r="G146" i="2"/>
  <c r="J146" i="2" s="1"/>
  <c r="J145" i="2"/>
  <c r="I145" i="2"/>
  <c r="H145" i="2"/>
  <c r="G145" i="2"/>
  <c r="I144" i="2"/>
  <c r="H144" i="2"/>
  <c r="G144" i="2"/>
  <c r="J144" i="2" s="1"/>
  <c r="J143" i="2"/>
  <c r="I143" i="2"/>
  <c r="H143" i="2"/>
  <c r="G143" i="2"/>
  <c r="I142" i="2"/>
  <c r="H142" i="2"/>
  <c r="G142" i="2"/>
  <c r="J142" i="2" s="1"/>
  <c r="J141" i="2"/>
  <c r="I141" i="2"/>
  <c r="H141" i="2"/>
  <c r="G141" i="2"/>
  <c r="I140" i="2"/>
  <c r="H140" i="2"/>
  <c r="G140" i="2"/>
  <c r="J140" i="2" s="1"/>
  <c r="J139" i="2"/>
  <c r="I139" i="2"/>
  <c r="H139" i="2"/>
  <c r="G139" i="2"/>
  <c r="I138" i="2"/>
  <c r="H138" i="2"/>
  <c r="G138" i="2"/>
  <c r="J138" i="2" s="1"/>
  <c r="I130" i="2"/>
  <c r="H130" i="2"/>
  <c r="J130" i="2" s="1"/>
  <c r="G130" i="2"/>
  <c r="I129" i="2"/>
  <c r="H129" i="2"/>
  <c r="G129" i="2"/>
  <c r="J129" i="2" s="1"/>
  <c r="I128" i="2"/>
  <c r="H128" i="2"/>
  <c r="J128" i="2" s="1"/>
  <c r="G128" i="2"/>
  <c r="I127" i="2"/>
  <c r="H127" i="2"/>
  <c r="G127" i="2"/>
  <c r="J127" i="2" s="1"/>
  <c r="I126" i="2"/>
  <c r="H126" i="2"/>
  <c r="J126" i="2" s="1"/>
  <c r="G126" i="2"/>
  <c r="I125" i="2"/>
  <c r="H125" i="2"/>
  <c r="G125" i="2"/>
  <c r="J125" i="2" s="1"/>
  <c r="I124" i="2"/>
  <c r="H124" i="2"/>
  <c r="J124" i="2" s="1"/>
  <c r="G124" i="2"/>
  <c r="I123" i="2"/>
  <c r="H123" i="2"/>
  <c r="G123" i="2"/>
  <c r="J123" i="2" s="1"/>
  <c r="I122" i="2"/>
  <c r="H122" i="2"/>
  <c r="J122" i="2" s="1"/>
  <c r="G122" i="2"/>
  <c r="I121" i="2"/>
  <c r="H121" i="2"/>
  <c r="G121" i="2"/>
  <c r="J121" i="2" s="1"/>
  <c r="I120" i="2"/>
  <c r="H120" i="2"/>
  <c r="J120" i="2" s="1"/>
  <c r="G120" i="2"/>
  <c r="I119" i="2"/>
  <c r="H119" i="2"/>
  <c r="G119" i="2"/>
  <c r="J119" i="2" s="1"/>
  <c r="I118" i="2"/>
  <c r="H118" i="2"/>
  <c r="J118" i="2" s="1"/>
  <c r="G118" i="2"/>
  <c r="I117" i="2"/>
  <c r="H117" i="2"/>
  <c r="G117" i="2"/>
  <c r="J117" i="2" s="1"/>
  <c r="I116" i="2"/>
  <c r="H116" i="2"/>
  <c r="J116" i="2" s="1"/>
  <c r="G116" i="2"/>
  <c r="I115" i="2"/>
  <c r="H115" i="2"/>
  <c r="G115" i="2"/>
  <c r="J115" i="2" s="1"/>
  <c r="I114" i="2"/>
  <c r="H114" i="2"/>
  <c r="J114" i="2" s="1"/>
  <c r="G114" i="2"/>
  <c r="I113" i="2"/>
  <c r="H113" i="2"/>
  <c r="G113" i="2"/>
  <c r="J113" i="2" s="1"/>
  <c r="I112" i="2"/>
  <c r="H112" i="2"/>
  <c r="J112" i="2" s="1"/>
  <c r="G112" i="2"/>
  <c r="I111" i="2"/>
  <c r="H111" i="2"/>
  <c r="G111" i="2"/>
  <c r="J111" i="2" s="1"/>
  <c r="I110" i="2"/>
  <c r="H110" i="2"/>
  <c r="J110" i="2" s="1"/>
  <c r="G110" i="2"/>
  <c r="I109" i="2"/>
  <c r="H109" i="2"/>
  <c r="G109" i="2"/>
  <c r="J109" i="2" s="1"/>
  <c r="I108" i="2"/>
  <c r="H108" i="2"/>
  <c r="J108" i="2" s="1"/>
  <c r="G108" i="2"/>
  <c r="I107" i="2"/>
  <c r="H107" i="2"/>
  <c r="G107" i="2"/>
  <c r="J107" i="2" s="1"/>
  <c r="I106" i="2"/>
  <c r="H106" i="2"/>
  <c r="G106" i="2"/>
  <c r="J106" i="2" s="1"/>
  <c r="K106" i="2" s="1"/>
  <c r="I99" i="2"/>
  <c r="H99" i="2"/>
  <c r="G99" i="2"/>
  <c r="J99" i="2" s="1"/>
  <c r="I98" i="2"/>
  <c r="H98" i="2"/>
  <c r="G98" i="2"/>
  <c r="J98" i="2" s="1"/>
  <c r="I97" i="2"/>
  <c r="H97" i="2"/>
  <c r="G97" i="2"/>
  <c r="J97" i="2" s="1"/>
  <c r="I96" i="2"/>
  <c r="H96" i="2"/>
  <c r="G96" i="2"/>
  <c r="J96" i="2" s="1"/>
  <c r="I95" i="2"/>
  <c r="H95" i="2"/>
  <c r="G95" i="2"/>
  <c r="J95" i="2" s="1"/>
  <c r="I94" i="2"/>
  <c r="H94" i="2"/>
  <c r="G94" i="2"/>
  <c r="J94" i="2" s="1"/>
  <c r="I93" i="2"/>
  <c r="H93" i="2"/>
  <c r="G93" i="2"/>
  <c r="J93" i="2" s="1"/>
  <c r="I92" i="2"/>
  <c r="H92" i="2"/>
  <c r="G92" i="2"/>
  <c r="J92" i="2" s="1"/>
  <c r="I91" i="2"/>
  <c r="H91" i="2"/>
  <c r="G91" i="2"/>
  <c r="J91" i="2" s="1"/>
  <c r="I90" i="2"/>
  <c r="H90" i="2"/>
  <c r="G90" i="2"/>
  <c r="J90" i="2" s="1"/>
  <c r="I89" i="2"/>
  <c r="H89" i="2"/>
  <c r="G89" i="2"/>
  <c r="J89" i="2" s="1"/>
  <c r="I88" i="2"/>
  <c r="H88" i="2"/>
  <c r="G88" i="2"/>
  <c r="J88" i="2" s="1"/>
  <c r="I87" i="2"/>
  <c r="H87" i="2"/>
  <c r="G87" i="2"/>
  <c r="J87" i="2" s="1"/>
  <c r="I86" i="2"/>
  <c r="H86" i="2"/>
  <c r="G86" i="2"/>
  <c r="J86" i="2" s="1"/>
  <c r="I85" i="2"/>
  <c r="H85" i="2"/>
  <c r="G85" i="2"/>
  <c r="J85" i="2" s="1"/>
  <c r="I84" i="2"/>
  <c r="H84" i="2"/>
  <c r="G84" i="2"/>
  <c r="J84" i="2" s="1"/>
  <c r="I83" i="2"/>
  <c r="H83" i="2"/>
  <c r="G83" i="2"/>
  <c r="J83" i="2" s="1"/>
  <c r="I82" i="2"/>
  <c r="H82" i="2"/>
  <c r="G82" i="2"/>
  <c r="J82" i="2" s="1"/>
  <c r="I81" i="2"/>
  <c r="H81" i="2"/>
  <c r="G81" i="2"/>
  <c r="J81" i="2" s="1"/>
  <c r="I80" i="2"/>
  <c r="H80" i="2"/>
  <c r="G80" i="2"/>
  <c r="J80" i="2" s="1"/>
  <c r="I79" i="2"/>
  <c r="H79" i="2"/>
  <c r="G79" i="2"/>
  <c r="J79" i="2" s="1"/>
  <c r="I78" i="2"/>
  <c r="H78" i="2"/>
  <c r="G78" i="2"/>
  <c r="J78" i="2" s="1"/>
  <c r="I77" i="2"/>
  <c r="H77" i="2"/>
  <c r="G77" i="2"/>
  <c r="J77" i="2" s="1"/>
  <c r="I76" i="2"/>
  <c r="H76" i="2"/>
  <c r="G76" i="2"/>
  <c r="J76" i="2" s="1"/>
  <c r="I75" i="2"/>
  <c r="H75" i="2"/>
  <c r="G75" i="2"/>
  <c r="J75" i="2" s="1"/>
  <c r="I68" i="2"/>
  <c r="H68" i="2"/>
  <c r="J68" i="2" s="1"/>
  <c r="G68" i="2"/>
  <c r="I67" i="2"/>
  <c r="H67" i="2"/>
  <c r="G67" i="2"/>
  <c r="J67" i="2" s="1"/>
  <c r="I66" i="2"/>
  <c r="H66" i="2"/>
  <c r="J66" i="2" s="1"/>
  <c r="G66" i="2"/>
  <c r="I65" i="2"/>
  <c r="H65" i="2"/>
  <c r="G65" i="2"/>
  <c r="J65" i="2" s="1"/>
  <c r="I64" i="2"/>
  <c r="H64" i="2"/>
  <c r="J64" i="2" s="1"/>
  <c r="G64" i="2"/>
  <c r="I63" i="2"/>
  <c r="H63" i="2"/>
  <c r="G63" i="2"/>
  <c r="J63" i="2" s="1"/>
  <c r="I62" i="2"/>
  <c r="H62" i="2"/>
  <c r="J62" i="2" s="1"/>
  <c r="G62" i="2"/>
  <c r="I61" i="2"/>
  <c r="H61" i="2"/>
  <c r="G61" i="2"/>
  <c r="J61" i="2" s="1"/>
  <c r="I60" i="2"/>
  <c r="H60" i="2"/>
  <c r="J60" i="2" s="1"/>
  <c r="G60" i="2"/>
  <c r="I59" i="2"/>
  <c r="H59" i="2"/>
  <c r="G59" i="2"/>
  <c r="J59" i="2" s="1"/>
  <c r="I58" i="2"/>
  <c r="H58" i="2"/>
  <c r="J58" i="2" s="1"/>
  <c r="G58" i="2"/>
  <c r="I57" i="2"/>
  <c r="H57" i="2"/>
  <c r="G57" i="2"/>
  <c r="J57" i="2" s="1"/>
  <c r="I56" i="2"/>
  <c r="H56" i="2"/>
  <c r="J56" i="2" s="1"/>
  <c r="G56" i="2"/>
  <c r="I55" i="2"/>
  <c r="H55" i="2"/>
  <c r="G55" i="2"/>
  <c r="J55" i="2" s="1"/>
  <c r="I54" i="2"/>
  <c r="H54" i="2"/>
  <c r="J54" i="2" s="1"/>
  <c r="G54" i="2"/>
  <c r="I53" i="2"/>
  <c r="H53" i="2"/>
  <c r="G53" i="2"/>
  <c r="J53" i="2" s="1"/>
  <c r="I52" i="2"/>
  <c r="H52" i="2"/>
  <c r="J52" i="2" s="1"/>
  <c r="G52" i="2"/>
  <c r="I51" i="2"/>
  <c r="H51" i="2"/>
  <c r="G51" i="2"/>
  <c r="J51" i="2" s="1"/>
  <c r="I50" i="2"/>
  <c r="H50" i="2"/>
  <c r="J50" i="2" s="1"/>
  <c r="G50" i="2"/>
  <c r="I49" i="2"/>
  <c r="H49" i="2"/>
  <c r="G49" i="2"/>
  <c r="J49" i="2" s="1"/>
  <c r="I48" i="2"/>
  <c r="H48" i="2"/>
  <c r="J48" i="2" s="1"/>
  <c r="G48" i="2"/>
  <c r="I47" i="2"/>
  <c r="H47" i="2"/>
  <c r="G47" i="2"/>
  <c r="J47" i="2" s="1"/>
  <c r="I46" i="2"/>
  <c r="H46" i="2"/>
  <c r="J46" i="2" s="1"/>
  <c r="G46" i="2"/>
  <c r="J45" i="2"/>
  <c r="I45" i="2"/>
  <c r="H45" i="2"/>
  <c r="G45" i="2"/>
  <c r="I37" i="2"/>
  <c r="H37" i="2"/>
  <c r="G37" i="2"/>
  <c r="J37" i="2" s="1"/>
  <c r="J36" i="2"/>
  <c r="I36" i="2"/>
  <c r="H36" i="2"/>
  <c r="G36" i="2"/>
  <c r="I35" i="2"/>
  <c r="H35" i="2"/>
  <c r="G35" i="2"/>
  <c r="J35" i="2" s="1"/>
  <c r="J34" i="2"/>
  <c r="I34" i="2"/>
  <c r="H34" i="2"/>
  <c r="G34" i="2"/>
  <c r="I33" i="2"/>
  <c r="H33" i="2"/>
  <c r="G33" i="2"/>
  <c r="J33" i="2" s="1"/>
  <c r="J32" i="2"/>
  <c r="I32" i="2"/>
  <c r="H32" i="2"/>
  <c r="G32" i="2"/>
  <c r="I31" i="2"/>
  <c r="H31" i="2"/>
  <c r="G31" i="2"/>
  <c r="J31" i="2" s="1"/>
  <c r="J30" i="2"/>
  <c r="I30" i="2"/>
  <c r="H30" i="2"/>
  <c r="G30" i="2"/>
  <c r="I29" i="2"/>
  <c r="H29" i="2"/>
  <c r="G29" i="2"/>
  <c r="J29" i="2" s="1"/>
  <c r="J28" i="2"/>
  <c r="I28" i="2"/>
  <c r="H28" i="2"/>
  <c r="G28" i="2"/>
  <c r="I27" i="2"/>
  <c r="H27" i="2"/>
  <c r="G27" i="2"/>
  <c r="J27" i="2" s="1"/>
  <c r="J26" i="2"/>
  <c r="I26" i="2"/>
  <c r="H26" i="2"/>
  <c r="G26" i="2"/>
  <c r="I25" i="2"/>
  <c r="H25" i="2"/>
  <c r="G25" i="2"/>
  <c r="J25" i="2" s="1"/>
  <c r="J24" i="2"/>
  <c r="I24" i="2"/>
  <c r="H24" i="2"/>
  <c r="G24" i="2"/>
  <c r="I23" i="2"/>
  <c r="H23" i="2"/>
  <c r="G23" i="2"/>
  <c r="J23" i="2" s="1"/>
  <c r="J22" i="2"/>
  <c r="I22" i="2"/>
  <c r="H22" i="2"/>
  <c r="G22" i="2"/>
  <c r="I21" i="2"/>
  <c r="H21" i="2"/>
  <c r="G21" i="2"/>
  <c r="J21" i="2" s="1"/>
  <c r="J20" i="2"/>
  <c r="I20" i="2"/>
  <c r="H20" i="2"/>
  <c r="G20" i="2"/>
  <c r="I19" i="2"/>
  <c r="H19" i="2"/>
  <c r="G19" i="2"/>
  <c r="J19" i="2" s="1"/>
  <c r="J18" i="2"/>
  <c r="I18" i="2"/>
  <c r="H18" i="2"/>
  <c r="G18" i="2"/>
  <c r="I17" i="2"/>
  <c r="H17" i="2"/>
  <c r="G17" i="2"/>
  <c r="J17" i="2" s="1"/>
  <c r="J16" i="2"/>
  <c r="I16" i="2"/>
  <c r="H16" i="2"/>
  <c r="G16" i="2"/>
  <c r="I15" i="2"/>
  <c r="H15" i="2"/>
  <c r="G15" i="2"/>
  <c r="J15" i="2" s="1"/>
  <c r="J14" i="2"/>
  <c r="I14" i="2"/>
  <c r="H14" i="2"/>
  <c r="G14" i="2"/>
  <c r="I13" i="2"/>
  <c r="H13" i="2"/>
  <c r="G13" i="2"/>
  <c r="J13" i="2" s="1"/>
  <c r="J12" i="2"/>
  <c r="I12" i="2"/>
  <c r="H12" i="2"/>
  <c r="G12" i="2"/>
  <c r="I11" i="2"/>
  <c r="H11" i="2"/>
  <c r="G11" i="2"/>
  <c r="J11" i="2" s="1"/>
  <c r="J10" i="2"/>
  <c r="I10" i="2"/>
  <c r="H10" i="2"/>
  <c r="G10" i="2"/>
  <c r="I9" i="2"/>
  <c r="H9" i="2"/>
  <c r="G9" i="2"/>
  <c r="J9" i="2" s="1"/>
  <c r="K9" i="2" l="1"/>
  <c r="K45" i="2"/>
  <c r="K215" i="3"/>
  <c r="L9" i="3"/>
  <c r="K112" i="3"/>
  <c r="K138" i="2"/>
  <c r="K75" i="2"/>
  <c r="K169" i="2"/>
  <c r="K69" i="3"/>
  <c r="J147" i="3"/>
  <c r="J163" i="3"/>
  <c r="J195" i="3"/>
  <c r="J21" i="4"/>
  <c r="J39" i="4"/>
  <c r="J55" i="4"/>
  <c r="J79" i="4"/>
  <c r="J25" i="5"/>
  <c r="J48" i="5"/>
  <c r="J60" i="5"/>
  <c r="J77" i="5"/>
  <c r="J93" i="5"/>
  <c r="J124" i="5"/>
  <c r="J44" i="6"/>
  <c r="J52" i="7"/>
  <c r="J47" i="8"/>
  <c r="K67" i="3"/>
  <c r="J145" i="3"/>
  <c r="K143" i="3" s="1"/>
  <c r="J161" i="3"/>
  <c r="J193" i="3"/>
  <c r="J19" i="4"/>
  <c r="J53" i="4"/>
  <c r="J84" i="4"/>
  <c r="J23" i="5"/>
  <c r="J75" i="5"/>
  <c r="K74" i="5" s="1"/>
  <c r="J91" i="5"/>
  <c r="J50" i="7"/>
  <c r="J45" i="8"/>
  <c r="J106" i="8"/>
  <c r="J99" i="8"/>
  <c r="K63" i="3"/>
  <c r="L43" i="3" s="1"/>
  <c r="J157" i="3"/>
  <c r="J173" i="3"/>
  <c r="J189" i="3"/>
  <c r="J205" i="3"/>
  <c r="K183" i="3" s="1"/>
  <c r="J22" i="4"/>
  <c r="J49" i="4"/>
  <c r="J19" i="5"/>
  <c r="J49" i="5"/>
  <c r="J56" i="5"/>
  <c r="J87" i="5"/>
  <c r="J115" i="5"/>
  <c r="J12" i="7"/>
  <c r="J20" i="7"/>
  <c r="J28" i="7"/>
  <c r="J155" i="3"/>
  <c r="J171" i="3"/>
  <c r="J187" i="3"/>
  <c r="J203" i="3"/>
  <c r="J153" i="3"/>
  <c r="J169" i="3"/>
  <c r="J185" i="3"/>
  <c r="J201" i="3"/>
  <c r="J78" i="4"/>
  <c r="J15" i="5"/>
  <c r="J31" i="5"/>
  <c r="J111" i="5"/>
  <c r="J151" i="3"/>
  <c r="J167" i="3"/>
  <c r="J199" i="3"/>
  <c r="J23" i="4"/>
  <c r="J43" i="4"/>
  <c r="J69" i="4"/>
  <c r="J13" i="5"/>
  <c r="K9" i="5" s="1"/>
  <c r="J29" i="5"/>
  <c r="J50" i="5"/>
  <c r="J81" i="5"/>
  <c r="J104" i="5"/>
  <c r="J68" i="8"/>
  <c r="K68" i="8" s="1"/>
  <c r="K68" i="7"/>
  <c r="J15" i="4"/>
  <c r="K9" i="4" s="1"/>
  <c r="J37" i="4"/>
  <c r="K37" i="4" s="1"/>
  <c r="J71" i="4"/>
  <c r="J52" i="5"/>
  <c r="J109" i="5"/>
  <c r="J125" i="5"/>
  <c r="J10" i="6"/>
  <c r="K9" i="6" s="1"/>
  <c r="J18" i="6"/>
  <c r="J26" i="6"/>
  <c r="J34" i="6"/>
  <c r="J54" i="6"/>
  <c r="J44" i="7"/>
  <c r="J60" i="7"/>
  <c r="J94" i="7"/>
  <c r="K92" i="7" s="1"/>
  <c r="J39" i="8"/>
  <c r="K38" i="8" s="1"/>
  <c r="J55" i="8"/>
  <c r="J107" i="8"/>
  <c r="J158" i="8"/>
  <c r="K153" i="8" s="1"/>
  <c r="J54" i="9"/>
  <c r="K66" i="9"/>
  <c r="J16" i="6"/>
  <c r="J24" i="6"/>
  <c r="J32" i="6"/>
  <c r="J103" i="8"/>
  <c r="J32" i="9"/>
  <c r="J25" i="4"/>
  <c r="J81" i="4"/>
  <c r="J46" i="5"/>
  <c r="K39" i="5" s="1"/>
  <c r="J62" i="5"/>
  <c r="J119" i="5"/>
  <c r="J48" i="6"/>
  <c r="K42" i="6" s="1"/>
  <c r="J64" i="6"/>
  <c r="J14" i="7"/>
  <c r="J22" i="7"/>
  <c r="J30" i="7"/>
  <c r="J54" i="7"/>
  <c r="J104" i="7"/>
  <c r="J13" i="8"/>
  <c r="J21" i="8"/>
  <c r="J29" i="8"/>
  <c r="J49" i="8"/>
  <c r="J101" i="8"/>
  <c r="J129" i="8"/>
  <c r="J137" i="8"/>
  <c r="J145" i="8"/>
  <c r="J168" i="8"/>
  <c r="J30" i="9"/>
  <c r="K28" i="9" s="1"/>
  <c r="K79" i="9"/>
  <c r="K57" i="10"/>
  <c r="K9" i="11"/>
  <c r="K9" i="10"/>
  <c r="K92" i="10"/>
  <c r="K50" i="9"/>
  <c r="J127" i="5"/>
  <c r="J10" i="7"/>
  <c r="K8" i="7" s="1"/>
  <c r="J18" i="7"/>
  <c r="J26" i="7"/>
  <c r="J96" i="7"/>
  <c r="J17" i="8"/>
  <c r="K9" i="8" s="1"/>
  <c r="J25" i="8"/>
  <c r="J109" i="8"/>
  <c r="J125" i="8"/>
  <c r="K124" i="8" s="1"/>
  <c r="J133" i="8"/>
  <c r="J141" i="8"/>
  <c r="K27" i="10"/>
  <c r="K39" i="7" l="1"/>
  <c r="K69" i="4"/>
  <c r="K94" i="8"/>
  <c r="K104" i="5"/>
</calcChain>
</file>

<file path=xl/sharedStrings.xml><?xml version="1.0" encoding="utf-8"?>
<sst xmlns="http://schemas.openxmlformats.org/spreadsheetml/2006/main" count="1129" uniqueCount="251">
  <si>
    <t>2008 Yankee Fork Restoration Project Discharge Cross Section Locations</t>
  </si>
  <si>
    <t>UTM 11T WGS84/NAD83</t>
  </si>
  <si>
    <t>Site</t>
  </si>
  <si>
    <t>Descriptive Location</t>
  </si>
  <si>
    <t>Easting</t>
  </si>
  <si>
    <t>Northing</t>
  </si>
  <si>
    <t>Latitude</t>
  </si>
  <si>
    <t>Longitude</t>
  </si>
  <si>
    <t>Yankee Fork at bridge below Flat Rock Campground</t>
  </si>
  <si>
    <t>~50 meters above bridge</t>
  </si>
  <si>
    <t>Yankee Fork at Polecamp Flat Campground</t>
  </si>
  <si>
    <t>at staff guage below dredge tailings</t>
  </si>
  <si>
    <t>Yankee Fork below West Fork</t>
  </si>
  <si>
    <t>at first bridge below confluence [approximate location for 2008]</t>
  </si>
  <si>
    <t>above primative / dispersed campground [approximate location for 2008]</t>
  </si>
  <si>
    <t>Yankee Fork at bridge below Bonanza</t>
  </si>
  <si>
    <t>Yankee Fork above Fivemile Creek</t>
  </si>
  <si>
    <t>at beginning of floodplain, ~50m above Fivemile Creek confluence [approximate location for 2008]</t>
  </si>
  <si>
    <t>Jordan Creek at mouth</t>
  </si>
  <si>
    <t>above bridge at mouth</t>
  </si>
  <si>
    <t>West Fork at mouth</t>
  </si>
  <si>
    <t>Jerrys Creek</t>
  </si>
  <si>
    <t>at ATV trail ford</t>
  </si>
  <si>
    <t>Silver Creek</t>
  </si>
  <si>
    <t>Pond Series 1 outlet</t>
  </si>
  <si>
    <t>at upstream end of Yankee Fork Road culvert</t>
  </si>
  <si>
    <t>at gate area /trailhead below Silver Creek</t>
  </si>
  <si>
    <t>above corral below the second ford above Silver Creek</t>
  </si>
  <si>
    <t>below Germania Creek, at Deer Creek, adjacent to or across from the Germaina Creek trailhead</t>
  </si>
  <si>
    <t>below trailhead above East Basin Creek near first road stability restoration on river left</t>
  </si>
  <si>
    <t>on river left below hotsprings ~50 yards above bridge on HWY 75 at mouth</t>
  </si>
  <si>
    <t>2008 Yankee Fork ~50 yards above bridge below Flat Rock Campground discharge measurements</t>
  </si>
  <si>
    <t>Marsh-McBriney Flo-Mate model 2000 portable flowmeter</t>
  </si>
  <si>
    <t>Yankee Fork at bridge below Flat Rock Campground 50yds^</t>
  </si>
  <si>
    <t>Date:5-1-08             Time 4:30</t>
  </si>
  <si>
    <t>cell width</t>
  </si>
  <si>
    <t>depth</t>
  </si>
  <si>
    <t>velocity</t>
  </si>
  <si>
    <t>Q (cell)</t>
  </si>
  <si>
    <t>Q (total)</t>
  </si>
  <si>
    <t>width/meter</t>
  </si>
  <si>
    <t>Depth ft</t>
  </si>
  <si>
    <t>Discharge m/s</t>
  </si>
  <si>
    <t>ft</t>
  </si>
  <si>
    <t>ft/s</t>
  </si>
  <si>
    <t>cfs</t>
  </si>
  <si>
    <t>METER</t>
  </si>
  <si>
    <t>LW</t>
  </si>
  <si>
    <t>RW</t>
  </si>
  <si>
    <t xml:space="preserve">STAFF </t>
  </si>
  <si>
    <t xml:space="preserve">Date 7-8-08             Time 17:00 </t>
  </si>
  <si>
    <t>Length ft</t>
  </si>
  <si>
    <t>feet</t>
  </si>
  <si>
    <t>STAGE</t>
  </si>
  <si>
    <t>Date:8/29/08             Time 17:00</t>
  </si>
  <si>
    <t>with/ft</t>
  </si>
  <si>
    <t>FEET</t>
  </si>
  <si>
    <t>behind rock</t>
  </si>
  <si>
    <t>Date:9/22/08             Time 16:00</t>
  </si>
  <si>
    <t>with/meter</t>
  </si>
  <si>
    <t>METERS</t>
  </si>
  <si>
    <t>AT POLECAMP FLAT CAMPGROUND</t>
  </si>
  <si>
    <t>vert vel</t>
  </si>
  <si>
    <t>11.5 meter LW at depth 1.3 ft</t>
  </si>
  <si>
    <t>Date:10/17/08             Time 15:00</t>
  </si>
  <si>
    <t>5.3 meters from rw at 1.5 depth</t>
  </si>
  <si>
    <t xml:space="preserve">Date:11-1-08             Time 4:30 </t>
  </si>
  <si>
    <t>witdth/METER</t>
  </si>
  <si>
    <t>2008 Yankee Fork at Polecamp Flat Campground discharge measurements</t>
  </si>
  <si>
    <t xml:space="preserve">Yankee Fork at Polecamp Flat Campground </t>
  </si>
  <si>
    <t xml:space="preserve">Date:4-10-08             Time 11:00 to11:40  </t>
  </si>
  <si>
    <t>RW 1ft</t>
  </si>
  <si>
    <t>LW 76.3ft</t>
  </si>
  <si>
    <t>RW .30m</t>
  </si>
  <si>
    <t>LW 23.3m</t>
  </si>
  <si>
    <t>Flat rock</t>
  </si>
  <si>
    <t>Bridge measure</t>
  </si>
  <si>
    <t>11m</t>
  </si>
  <si>
    <t>US 5.00m</t>
  </si>
  <si>
    <t>DS 5.20</t>
  </si>
  <si>
    <t>12pm 4/10</t>
  </si>
  <si>
    <t xml:space="preserve">Date:4-17-08             Time 12:30 to:  </t>
  </si>
  <si>
    <t>RW 86ft</t>
  </si>
  <si>
    <t>LW 5ft</t>
  </si>
  <si>
    <t>road side</t>
  </si>
  <si>
    <t>81ft</t>
  </si>
  <si>
    <t xml:space="preserve">Staff </t>
  </si>
  <si>
    <t>12:30pm</t>
  </si>
  <si>
    <t>HOBO</t>
  </si>
  <si>
    <t>replaced</t>
  </si>
  <si>
    <t xml:space="preserve">moved to </t>
  </si>
  <si>
    <t xml:space="preserve">behind </t>
  </si>
  <si>
    <t>wc</t>
  </si>
  <si>
    <t>Date:4/24/08             Time 11:40</t>
  </si>
  <si>
    <t>ALMOST 8</t>
  </si>
  <si>
    <t xml:space="preserve">Date:5-1-08             Time 5:30 to: </t>
  </si>
  <si>
    <t>STAFF</t>
  </si>
  <si>
    <t xml:space="preserve">Date:7-9-08             Time 8:30 to:  </t>
  </si>
  <si>
    <t xml:space="preserve">Length </t>
  </si>
  <si>
    <t xml:space="preserve">STAGE </t>
  </si>
  <si>
    <t>Date:9/21/08             Time 15:25</t>
  </si>
  <si>
    <t>length meters</t>
  </si>
  <si>
    <t>rained 9/20/08</t>
  </si>
  <si>
    <t>VERTICAL VELOCITY</t>
  </si>
  <si>
    <t>Date:10/17/08             Time 15:30</t>
  </si>
  <si>
    <t>16.4 FROM LW</t>
  </si>
  <si>
    <t>pole flat c.g</t>
  </si>
  <si>
    <t>7.6 FROM RW</t>
  </si>
  <si>
    <t xml:space="preserve">Date:10/17/08            </t>
  </si>
  <si>
    <t xml:space="preserve">Date:10/17/08           </t>
  </si>
  <si>
    <t>.72 FEET IN DEPTH</t>
  </si>
  <si>
    <t>1 FOOT IN DEPTH</t>
  </si>
  <si>
    <t>2008 Yankee Fork above West Fork and Yankee Fork below West Fork discharge measurements</t>
  </si>
  <si>
    <t>Yankee Fork ABOVE CONFLUENCE OF West Fork</t>
  </si>
  <si>
    <t xml:space="preserve">Date:9/21/08             Time 14:40 </t>
  </si>
  <si>
    <t>Length m</t>
  </si>
  <si>
    <t>(80%-1.6-.30)(20%-4-4.49)</t>
  </si>
  <si>
    <t>Yankee Fork AT BELOW West Fork</t>
  </si>
  <si>
    <t xml:space="preserve">Date:10/17/08             Time </t>
  </si>
  <si>
    <t>2.3 FEET DEEP AT 7.8 METERS ACROSS</t>
  </si>
  <si>
    <t>DEPTH FT</t>
  </si>
  <si>
    <t>VEL M/S</t>
  </si>
  <si>
    <t xml:space="preserve">Date 10-17-08             Time 4:20 to:  </t>
  </si>
  <si>
    <t>.88 FEET DEPTH</t>
  </si>
  <si>
    <t>5.5 METERS OUT</t>
  </si>
  <si>
    <t xml:space="preserve">LW </t>
  </si>
  <si>
    <t>2008 Yankee Fork at bridge below Bonanza discharge measurements</t>
  </si>
  <si>
    <t>Date:4-10-08             Time  10:30</t>
  </si>
  <si>
    <t xml:space="preserve">Date:4-24-08             Time  10:45 am </t>
  </si>
  <si>
    <t xml:space="preserve">Date 7-9-08             Time 11:51 </t>
  </si>
  <si>
    <t>Length FT</t>
  </si>
  <si>
    <t>Date:9/21/08             Time  13:32</t>
  </si>
  <si>
    <t>Length METER</t>
  </si>
  <si>
    <t>2008 Yankee Fork above Fivemile Creek discharge measurements</t>
  </si>
  <si>
    <t xml:space="preserve">width </t>
  </si>
  <si>
    <t>vel</t>
  </si>
  <si>
    <t>meters</t>
  </si>
  <si>
    <t>m/s</t>
  </si>
  <si>
    <t>after a rain</t>
  </si>
  <si>
    <t xml:space="preserve">Date 10-17-08             Time 6:20 </t>
  </si>
  <si>
    <t>11.5 METER TO LW</t>
  </si>
  <si>
    <t>.59 DEPTH</t>
  </si>
  <si>
    <t>DEPTH FEET</t>
  </si>
  <si>
    <t>VELOCITY M/S</t>
  </si>
  <si>
    <t>2008 Jordan Creek at mouth discharge measurements</t>
  </si>
  <si>
    <t>Date:    4/24/08       Time 10:30</t>
  </si>
  <si>
    <t xml:space="preserve">Date:7-9-08             Time 11:18 </t>
  </si>
  <si>
    <t>Date:     9/21/08      Time 13:10</t>
  </si>
  <si>
    <t>width/meters</t>
  </si>
  <si>
    <t>RAINED 9/20/28</t>
  </si>
  <si>
    <t>Date:    10/17/08     Time 18:50</t>
  </si>
  <si>
    <t>AT 4METERS ACROSS</t>
  </si>
  <si>
    <t>.70 DEPTH FEET</t>
  </si>
  <si>
    <t>DEPTH/FT</t>
  </si>
  <si>
    <t>2008 West Fork at mouth discharge measurements</t>
  </si>
  <si>
    <t>Date:4-17-08             Time 10:50</t>
  </si>
  <si>
    <t>Length ft/tenths</t>
  </si>
  <si>
    <t xml:space="preserve">Date:4-24-08             Time 11:15 </t>
  </si>
  <si>
    <t>89.5B</t>
  </si>
  <si>
    <t>on rock</t>
  </si>
  <si>
    <t>Date:5-1-08             Time 18:30</t>
  </si>
  <si>
    <t>Date:7-9-08             Time  12:30</t>
  </si>
  <si>
    <t xml:space="preserve">Date:9/21/08             Time 14:20 </t>
  </si>
  <si>
    <t xml:space="preserve">Date:10/17/08             Time 16:45 to:  </t>
  </si>
  <si>
    <t>VERTICAL VEL</t>
  </si>
  <si>
    <t xml:space="preserve">Date:10/17/08             Time 16:45 </t>
  </si>
  <si>
    <t>5.9 METER  AT 1.2 DEPTH</t>
  </si>
  <si>
    <t>2008 Jerrys Creek at mouth discharge measurements</t>
  </si>
  <si>
    <t>Date:4-10-08             Time 13:30</t>
  </si>
  <si>
    <t>changed to positive</t>
  </si>
  <si>
    <t xml:space="preserve">Date:5-20-08             Time 4:30 pm  </t>
  </si>
  <si>
    <t xml:space="preserve">Date:6-04-08             Time 7:30 pm  </t>
  </si>
  <si>
    <t>Date:7-9-08             Time 13:19</t>
  </si>
  <si>
    <t>With ft</t>
  </si>
  <si>
    <t xml:space="preserve">Date:9/22/08             Time 17:10 </t>
  </si>
  <si>
    <t>With METER</t>
  </si>
  <si>
    <t>2008 Silver Creek at mouth discharge measurements</t>
  </si>
  <si>
    <t>Date:4-10-08             Time 14:15 to15:00</t>
  </si>
  <si>
    <t xml:space="preserve">Date: 5-20-08             Time 3:45 </t>
  </si>
  <si>
    <t>W/ft</t>
  </si>
  <si>
    <t xml:space="preserve">Date: 6-4-08             Time 8:00 </t>
  </si>
  <si>
    <t>meter</t>
  </si>
  <si>
    <t>length meter</t>
  </si>
  <si>
    <t xml:space="preserve">Date: 7-16-08             Time 3:13 </t>
  </si>
  <si>
    <t>W ft  TENTHS</t>
  </si>
  <si>
    <t xml:space="preserve">RW </t>
  </si>
  <si>
    <t>Date:9/22/08            Time 17:00</t>
  </si>
  <si>
    <t>W METERS</t>
  </si>
  <si>
    <t>2008 Pond Series 1 outlet at Yankee Fork road culvert discharge measurements</t>
  </si>
  <si>
    <t>Pond Series 1 outlet at Yankee Fork road culvert</t>
  </si>
  <si>
    <t xml:space="preserve">Date:7-16-08             Time 3:40  </t>
  </si>
  <si>
    <t xml:space="preserve">Date:7-16-08             Time 4:20 </t>
  </si>
  <si>
    <t>2008 East Fork Salmon River below Germania Creek across from Germania Creek trailhead discharge measurements</t>
  </si>
  <si>
    <t>EFSR BELOW GERMANIA CREEK</t>
  </si>
  <si>
    <t xml:space="preserve">Date:5-2-08             Time 10:37 </t>
  </si>
  <si>
    <t>Length ft/TENTHS.</t>
  </si>
  <si>
    <t xml:space="preserve">Date:8-29-08             Time 14:07  </t>
  </si>
  <si>
    <t>East Fork Salmon River below weir</t>
  </si>
  <si>
    <t xml:space="preserve">Date5/2/08             Time 11:40 </t>
  </si>
  <si>
    <t>Date:8-29-08             Time 12:30</t>
  </si>
  <si>
    <t>Date:9/20/08             Time 13:30</t>
  </si>
  <si>
    <t xml:space="preserve">Date:11/9/08             Time </t>
  </si>
  <si>
    <t>Length/meter</t>
  </si>
  <si>
    <t>2008 Camas Creek lower site below Silver Creek at gate and Camas Creek upper site below the second ford above Silver Creek discharge measurements</t>
  </si>
  <si>
    <t>Camas Creek [unknown if upper or lower site]</t>
  </si>
  <si>
    <t xml:space="preserve">Date6-30-08             Time 15:00 </t>
  </si>
  <si>
    <t>Length/FEET</t>
  </si>
  <si>
    <t>Camas Creek lower site below Silver Creek at gate</t>
  </si>
  <si>
    <t>at gate</t>
  </si>
  <si>
    <t>vert velc</t>
  </si>
  <si>
    <t>Date10-18-08             Time 14:00</t>
  </si>
  <si>
    <t xml:space="preserve">Date10-18-08             Time 14:00 to:  </t>
  </si>
  <si>
    <t>depth1.55</t>
  </si>
  <si>
    <t>AT 9.7 METERS ACROSS</t>
  </si>
  <si>
    <t>Meters</t>
  </si>
  <si>
    <t>Camas Creek upper site below second ford above Silver Creek</t>
  </si>
  <si>
    <t>jack and rail fence</t>
  </si>
  <si>
    <t xml:space="preserve">Date10-18-08             Time 15:00  </t>
  </si>
  <si>
    <t>AT 13.7 WIDTH  AT .75 DEPTH</t>
  </si>
  <si>
    <t xml:space="preserve">Date10-18-08             Time 10:15  </t>
  </si>
  <si>
    <t>2008 Basin Creek upper site below trailhead above East Basin Creek discharge measurements</t>
  </si>
  <si>
    <t>Basin Creek below trailhead above East Basin Creek</t>
  </si>
  <si>
    <t xml:space="preserve">Date:6-14-08             Time 3:15 to: </t>
  </si>
  <si>
    <t xml:space="preserve">Date:6-29-08             Time 17:00 </t>
  </si>
  <si>
    <t>Date:9-22-08             Time 14:20</t>
  </si>
  <si>
    <t>Date:10/17/08             Time 14:00</t>
  </si>
  <si>
    <t>with/METERS</t>
  </si>
  <si>
    <t>DATE 10/17/08</t>
  </si>
  <si>
    <t>5 METERS FROM LW    .7 DEPTH</t>
  </si>
  <si>
    <t>3 METERS FROM RW   AT 1.6 FEET DEPTH</t>
  </si>
  <si>
    <t>DEPTH/ FT</t>
  </si>
  <si>
    <t>2008 Basin Creek lower site above HWY 75 at mouth discharge measurements</t>
  </si>
  <si>
    <t>Basin Creek AT Salmon River road (at mouth)</t>
  </si>
  <si>
    <t xml:space="preserve">Date:9/22/08             Time 15:00 </t>
  </si>
  <si>
    <t xml:space="preserve">Date:5-20-08             Time 2:00 to2:35 </t>
  </si>
  <si>
    <t>with/ft IN TENTHS</t>
  </si>
  <si>
    <t>staff</t>
  </si>
  <si>
    <t>INSTALLED GAGE</t>
  </si>
  <si>
    <t>at old staff gauge above Big Boulder Creek ~300 yards (274m) below the Idaho Fish and Game adult trap/weir</t>
  </si>
  <si>
    <t>East Fork Salmon River below Germania</t>
  </si>
  <si>
    <t>2008 East Fork Salmon River at old staff gauge above Big Boulder Creek ~300 yards (274m) below the Idaho Fish and Game adult trap/weir discharge measurements</t>
  </si>
  <si>
    <t>at bridge at mouth</t>
  </si>
  <si>
    <t>2008 Slate Creek at bridge at mouth discharge measurement</t>
  </si>
  <si>
    <t>Slate Creek at mouth</t>
  </si>
  <si>
    <t>Yankee Fork above West Fork</t>
  </si>
  <si>
    <t>Camas Creek lower site below Silver Creek</t>
  </si>
  <si>
    <t>Camas Creek upper site above Silver Creek</t>
  </si>
  <si>
    <t>Basin Creek upper site above East Basin Creek</t>
  </si>
  <si>
    <t>Basin Creek lower site at mouth</t>
  </si>
  <si>
    <t>Jerrys Creek at mouth</t>
  </si>
  <si>
    <t>Silver Creek at mouth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</si>
</sst>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3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4" fillId="0" borderId="1" xfId="0" applyFont="1" applyBorder="1"/>
    <xf numFmtId="0" fontId="0" fillId="0" borderId="1" xfId="0" applyFill="1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1" fillId="0" borderId="0" xfId="1"/>
    <xf numFmtId="0" fontId="5" fillId="0" borderId="0" xfId="1" applyFont="1" applyFill="1" applyAlignment="1"/>
    <xf numFmtId="0" fontId="4" fillId="0" borderId="0" xfId="0" applyFont="1" applyAlignment="1">
      <alignment horizontal="center"/>
    </xf>
    <xf numFmtId="0" fontId="5" fillId="0" borderId="2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center"/>
    </xf>
    <xf numFmtId="0" fontId="1" fillId="0" borderId="0" xfId="1" applyFill="1" applyAlignment="1">
      <alignment horizontal="left"/>
    </xf>
    <xf numFmtId="0" fontId="1" fillId="0" borderId="0" xfId="1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1" applyFill="1" applyAlignment="1">
      <alignment horizontal="center" vertical="center"/>
    </xf>
    <xf numFmtId="0" fontId="1" fillId="0" borderId="0" xfId="1" applyAlignment="1">
      <alignment horizontal="left"/>
    </xf>
    <xf numFmtId="0" fontId="5" fillId="0" borderId="2" xfId="1" applyFont="1" applyFill="1" applyBorder="1"/>
    <xf numFmtId="0" fontId="5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/>
    <xf numFmtId="2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/>
    <xf numFmtId="0" fontId="5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2" applyFont="1" applyFill="1" applyAlignment="1">
      <alignment horizontal="center"/>
    </xf>
    <xf numFmtId="0" fontId="1" fillId="0" borderId="0" xfId="2"/>
    <xf numFmtId="0" fontId="5" fillId="0" borderId="0" xfId="2" applyFont="1" applyFill="1" applyAlignment="1"/>
    <xf numFmtId="0" fontId="5" fillId="0" borderId="2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left"/>
    </xf>
    <xf numFmtId="0" fontId="1" fillId="0" borderId="0" xfId="2" applyFill="1"/>
    <xf numFmtId="0" fontId="5" fillId="0" borderId="0" xfId="3" applyFont="1" applyFill="1" applyAlignment="1">
      <alignment horizontal="center"/>
    </xf>
    <xf numFmtId="0" fontId="1" fillId="0" borderId="0" xfId="3"/>
    <xf numFmtId="0" fontId="5" fillId="0" borderId="0" xfId="3" applyFont="1" applyFill="1" applyAlignment="1"/>
    <xf numFmtId="0" fontId="5" fillId="0" borderId="2" xfId="3" applyFont="1" applyFill="1" applyBorder="1" applyAlignment="1">
      <alignment horizontal="left"/>
    </xf>
    <xf numFmtId="0" fontId="5" fillId="0" borderId="2" xfId="3" applyFont="1" applyFill="1" applyBorder="1" applyAlignment="1">
      <alignment horizontal="center"/>
    </xf>
    <xf numFmtId="0" fontId="1" fillId="0" borderId="0" xfId="3" applyFill="1"/>
    <xf numFmtId="0" fontId="5" fillId="0" borderId="0" xfId="4" applyFont="1" applyFill="1" applyAlignment="1">
      <alignment horizontal="center"/>
    </xf>
    <xf numFmtId="0" fontId="1" fillId="0" borderId="0" xfId="4"/>
    <xf numFmtId="0" fontId="5" fillId="0" borderId="0" xfId="4" applyFont="1" applyFill="1" applyAlignment="1"/>
    <xf numFmtId="0" fontId="5" fillId="0" borderId="2" xfId="4" applyFont="1" applyFill="1" applyBorder="1" applyAlignment="1">
      <alignment horizontal="center"/>
    </xf>
    <xf numFmtId="0" fontId="5" fillId="0" borderId="2" xfId="4" applyFont="1" applyFill="1" applyBorder="1" applyAlignment="1">
      <alignment horizontal="left"/>
    </xf>
    <xf numFmtId="2" fontId="1" fillId="0" borderId="0" xfId="4" applyNumberFormat="1" applyFill="1"/>
    <xf numFmtId="0" fontId="4" fillId="0" borderId="0" xfId="4" applyFont="1" applyFill="1" applyAlignment="1">
      <alignment horizontal="center"/>
    </xf>
    <xf numFmtId="0" fontId="1" fillId="0" borderId="0" xfId="4" applyFill="1"/>
    <xf numFmtId="20" fontId="0" fillId="0" borderId="0" xfId="0" applyNumberFormat="1"/>
    <xf numFmtId="0" fontId="5" fillId="0" borderId="0" xfId="4" applyFont="1" applyFill="1" applyAlignment="1">
      <alignment horizontal="left"/>
    </xf>
    <xf numFmtId="0" fontId="1" fillId="0" borderId="0" xfId="4" applyFill="1" applyAlignment="1"/>
    <xf numFmtId="0" fontId="1" fillId="0" borderId="0" xfId="4" applyFill="1" applyAlignment="1">
      <alignment horizontal="left"/>
    </xf>
    <xf numFmtId="0" fontId="5" fillId="0" borderId="0" xfId="0" applyFont="1"/>
    <xf numFmtId="0" fontId="5" fillId="0" borderId="0" xfId="5" applyFont="1" applyFill="1" applyAlignment="1">
      <alignment horizontal="left"/>
    </xf>
    <xf numFmtId="0" fontId="5" fillId="0" borderId="0" xfId="5" applyFont="1" applyFill="1" applyAlignment="1">
      <alignment horizontal="center"/>
    </xf>
    <xf numFmtId="0" fontId="1" fillId="0" borderId="0" xfId="5"/>
    <xf numFmtId="0" fontId="5" fillId="0" borderId="0" xfId="5" applyFont="1" applyFill="1" applyAlignment="1"/>
    <xf numFmtId="0" fontId="5" fillId="0" borderId="2" xfId="5" applyFont="1" applyFill="1" applyBorder="1" applyAlignment="1">
      <alignment horizontal="center"/>
    </xf>
    <xf numFmtId="0" fontId="1" fillId="0" borderId="0" xfId="5" applyFill="1"/>
    <xf numFmtId="0" fontId="4" fillId="0" borderId="0" xfId="6"/>
    <xf numFmtId="0" fontId="5" fillId="0" borderId="2" xfId="5" applyFont="1" applyFill="1" applyBorder="1" applyAlignment="1">
      <alignment horizontal="left"/>
    </xf>
    <xf numFmtId="0" fontId="3" fillId="0" borderId="3" xfId="5" applyFont="1" applyFill="1" applyBorder="1"/>
    <xf numFmtId="0" fontId="5" fillId="0" borderId="0" xfId="5" applyFont="1" applyFill="1" applyAlignment="1">
      <alignment horizontal="left" vertical="center"/>
    </xf>
    <xf numFmtId="0" fontId="1" fillId="0" borderId="0" xfId="5" applyFill="1" applyAlignment="1">
      <alignment horizontal="center" vertical="center"/>
    </xf>
    <xf numFmtId="0" fontId="4" fillId="0" borderId="0" xfId="5" applyFont="1" applyFill="1"/>
    <xf numFmtId="0" fontId="1" fillId="0" borderId="3" xfId="5" applyFill="1" applyBorder="1"/>
    <xf numFmtId="0" fontId="0" fillId="0" borderId="0" xfId="0" applyBorder="1" applyAlignment="1">
      <alignment horizontal="left"/>
    </xf>
    <xf numFmtId="0" fontId="5" fillId="0" borderId="0" xfId="7" applyFont="1" applyFill="1" applyAlignment="1">
      <alignment horizontal="left"/>
    </xf>
    <xf numFmtId="0" fontId="5" fillId="0" borderId="0" xfId="7" applyFont="1" applyFill="1" applyAlignment="1">
      <alignment horizontal="center"/>
    </xf>
    <xf numFmtId="0" fontId="1" fillId="0" borderId="0" xfId="7"/>
    <xf numFmtId="0" fontId="5" fillId="0" borderId="0" xfId="7" applyFont="1" applyFill="1" applyAlignment="1"/>
    <xf numFmtId="2" fontId="1" fillId="0" borderId="4" xfId="7" applyNumberFormat="1" applyFill="1" applyBorder="1" applyAlignment="1">
      <alignment horizontal="center"/>
    </xf>
    <xf numFmtId="0" fontId="1" fillId="0" borderId="0" xfId="7" applyFill="1"/>
    <xf numFmtId="2" fontId="1" fillId="0" borderId="0" xfId="7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5" fillId="0" borderId="3" xfId="7" applyFont="1" applyFill="1" applyBorder="1" applyAlignment="1">
      <alignment horizontal="center"/>
    </xf>
    <xf numFmtId="0" fontId="5" fillId="0" borderId="3" xfId="7" applyFont="1" applyFill="1" applyBorder="1" applyAlignment="1">
      <alignment horizontal="left"/>
    </xf>
    <xf numFmtId="20" fontId="0" fillId="0" borderId="0" xfId="0" applyNumberFormat="1" applyBorder="1"/>
    <xf numFmtId="0" fontId="0" fillId="0" borderId="0" xfId="0" applyNumberFormat="1" applyBorder="1"/>
    <xf numFmtId="0" fontId="1" fillId="0" borderId="0" xfId="7" applyFill="1" applyAlignment="1">
      <alignment horizontal="center" vertical="center"/>
    </xf>
    <xf numFmtId="0" fontId="5" fillId="0" borderId="2" xfId="7" applyFont="1" applyFill="1" applyBorder="1" applyAlignment="1">
      <alignment horizontal="center"/>
    </xf>
    <xf numFmtId="0" fontId="5" fillId="0" borderId="2" xfId="7" applyFont="1" applyFill="1" applyBorder="1" applyAlignment="1">
      <alignment horizontal="left"/>
    </xf>
    <xf numFmtId="0" fontId="4" fillId="0" borderId="0" xfId="7" applyFont="1" applyFill="1"/>
    <xf numFmtId="9" fontId="4" fillId="0" borderId="0" xfId="7" applyNumberFormat="1" applyFont="1" applyFill="1"/>
    <xf numFmtId="0" fontId="5" fillId="0" borderId="3" xfId="7" applyFont="1" applyFill="1" applyBorder="1" applyAlignment="1"/>
    <xf numFmtId="0" fontId="3" fillId="0" borderId="0" xfId="8" applyFont="1"/>
    <xf numFmtId="0" fontId="1" fillId="0" borderId="0" xfId="8" applyFill="1"/>
    <xf numFmtId="0" fontId="1" fillId="0" borderId="0" xfId="8"/>
    <xf numFmtId="20" fontId="3" fillId="0" borderId="0" xfId="8" applyNumberFormat="1" applyFont="1" applyFill="1"/>
    <xf numFmtId="0" fontId="1" fillId="0" borderId="3" xfId="8" applyFill="1" applyBorder="1"/>
    <xf numFmtId="14" fontId="3" fillId="0" borderId="3" xfId="8" applyNumberFormat="1" applyFont="1" applyFill="1" applyBorder="1"/>
    <xf numFmtId="0" fontId="4" fillId="0" borderId="0" xfId="8" applyFont="1" applyFill="1" applyAlignment="1">
      <alignment horizontal="center" vertical="center"/>
    </xf>
    <xf numFmtId="0" fontId="1" fillId="0" borderId="0" xfId="8" applyFill="1" applyAlignment="1">
      <alignment horizontal="center" vertical="center"/>
    </xf>
    <xf numFmtId="0" fontId="5" fillId="0" borderId="0" xfId="8" applyFont="1" applyFill="1" applyAlignment="1"/>
    <xf numFmtId="0" fontId="5" fillId="0" borderId="2" xfId="8" applyFont="1" applyFill="1" applyBorder="1" applyAlignment="1">
      <alignment horizontal="left"/>
    </xf>
    <xf numFmtId="0" fontId="5" fillId="0" borderId="2" xfId="8" applyFont="1" applyFill="1" applyBorder="1" applyAlignment="1">
      <alignment horizontal="center"/>
    </xf>
    <xf numFmtId="0" fontId="4" fillId="0" borderId="0" xfId="8" applyFont="1" applyFill="1"/>
    <xf numFmtId="0" fontId="6" fillId="0" borderId="0" xfId="8" applyFont="1" applyFill="1"/>
    <xf numFmtId="0" fontId="3" fillId="0" borderId="0" xfId="9" applyFont="1" applyFill="1"/>
    <xf numFmtId="0" fontId="1" fillId="0" borderId="0" xfId="9"/>
    <xf numFmtId="0" fontId="1" fillId="0" borderId="0" xfId="9" applyFill="1"/>
    <xf numFmtId="0" fontId="5" fillId="0" borderId="0" xfId="9" applyFont="1" applyFill="1" applyAlignment="1">
      <alignment horizontal="left"/>
    </xf>
    <xf numFmtId="0" fontId="5" fillId="0" borderId="0" xfId="9" applyFont="1" applyFill="1" applyAlignment="1">
      <alignment horizontal="center"/>
    </xf>
    <xf numFmtId="0" fontId="5" fillId="0" borderId="0" xfId="9" applyFont="1" applyFill="1" applyAlignment="1"/>
    <xf numFmtId="0" fontId="5" fillId="0" borderId="2" xfId="9" applyFont="1" applyFill="1" applyBorder="1" applyAlignment="1">
      <alignment horizontal="center"/>
    </xf>
    <xf numFmtId="0" fontId="5" fillId="0" borderId="2" xfId="9" applyFont="1" applyFill="1" applyBorder="1" applyAlignment="1">
      <alignment horizontal="left"/>
    </xf>
    <xf numFmtId="0" fontId="0" fillId="0" borderId="0" xfId="0" applyNumberFormat="1"/>
    <xf numFmtId="0" fontId="7" fillId="0" borderId="0" xfId="9" applyFont="1" applyFill="1"/>
    <xf numFmtId="14" fontId="3" fillId="0" borderId="0" xfId="9" applyNumberFormat="1" applyFont="1" applyFill="1"/>
    <xf numFmtId="0" fontId="1" fillId="0" borderId="3" xfId="9" applyFont="1" applyFill="1" applyBorder="1"/>
    <xf numFmtId="0" fontId="1" fillId="0" borderId="3" xfId="9" applyFill="1" applyBorder="1"/>
    <xf numFmtId="0" fontId="5" fillId="0" borderId="0" xfId="0" applyFont="1" applyBorder="1" applyAlignment="1">
      <alignment horizontal="left"/>
    </xf>
    <xf numFmtId="0" fontId="5" fillId="0" borderId="0" xfId="10" applyFont="1" applyFill="1" applyAlignment="1">
      <alignment horizontal="left"/>
    </xf>
    <xf numFmtId="0" fontId="5" fillId="0" borderId="0" xfId="10" applyFont="1" applyFill="1" applyAlignment="1">
      <alignment horizontal="center"/>
    </xf>
    <xf numFmtId="0" fontId="1" fillId="0" borderId="0" xfId="10"/>
    <xf numFmtId="0" fontId="5" fillId="0" borderId="0" xfId="10" applyFont="1" applyFill="1" applyAlignment="1"/>
    <xf numFmtId="0" fontId="5" fillId="0" borderId="2" xfId="10" applyFont="1" applyFill="1" applyBorder="1" applyAlignment="1">
      <alignment horizontal="left"/>
    </xf>
    <xf numFmtId="0" fontId="5" fillId="0" borderId="2" xfId="10" applyFont="1" applyFill="1" applyBorder="1" applyAlignment="1">
      <alignment horizontal="center"/>
    </xf>
    <xf numFmtId="0" fontId="1" fillId="0" borderId="0" xfId="10" applyFill="1" applyAlignment="1">
      <alignment horizontal="center"/>
    </xf>
    <xf numFmtId="0" fontId="1" fillId="0" borderId="0" xfId="10" applyFill="1"/>
    <xf numFmtId="2" fontId="1" fillId="0" borderId="0" xfId="10" applyNumberFormat="1" applyFill="1" applyAlignment="1">
      <alignment horizontal="center"/>
    </xf>
    <xf numFmtId="49" fontId="1" fillId="0" borderId="0" xfId="10" applyNumberFormat="1" applyFill="1" applyAlignment="1">
      <alignment horizontal="center"/>
    </xf>
    <xf numFmtId="20" fontId="1" fillId="0" borderId="0" xfId="10" applyNumberFormat="1" applyFill="1" applyAlignment="1">
      <alignment horizontal="center"/>
    </xf>
    <xf numFmtId="2" fontId="1" fillId="0" borderId="0" xfId="10" applyNumberFormat="1" applyFill="1" applyBorder="1" applyAlignment="1">
      <alignment horizontal="center"/>
    </xf>
    <xf numFmtId="0" fontId="4" fillId="0" borderId="0" xfId="10" applyFont="1" applyFill="1" applyAlignment="1">
      <alignment horizontal="center"/>
    </xf>
    <xf numFmtId="2" fontId="1" fillId="0" borderId="0" xfId="10" applyNumberFormat="1" applyFill="1"/>
    <xf numFmtId="0" fontId="5" fillId="0" borderId="2" xfId="10" applyFont="1" applyFill="1" applyBorder="1"/>
    <xf numFmtId="0" fontId="5" fillId="0" borderId="0" xfId="11" applyFont="1" applyFill="1" applyAlignment="1">
      <alignment horizontal="left"/>
    </xf>
    <xf numFmtId="0" fontId="5" fillId="0" borderId="0" xfId="11" applyFont="1" applyFill="1" applyAlignment="1">
      <alignment horizontal="center"/>
    </xf>
    <xf numFmtId="0" fontId="1" fillId="0" borderId="0" xfId="11"/>
    <xf numFmtId="0" fontId="5" fillId="0" borderId="0" xfId="11" applyFont="1" applyFill="1" applyAlignment="1"/>
    <xf numFmtId="0" fontId="5" fillId="0" borderId="2" xfId="11" applyFont="1" applyFill="1" applyBorder="1" applyAlignment="1">
      <alignment horizontal="left"/>
    </xf>
    <xf numFmtId="0" fontId="5" fillId="0" borderId="2" xfId="11" applyFont="1" applyFill="1" applyBorder="1" applyAlignment="1">
      <alignment horizontal="center"/>
    </xf>
    <xf numFmtId="2" fontId="1" fillId="0" borderId="0" xfId="11" applyNumberFormat="1" applyFill="1" applyAlignment="1">
      <alignment horizontal="left"/>
    </xf>
    <xf numFmtId="2" fontId="1" fillId="0" borderId="0" xfId="11" applyNumberFormat="1" applyFill="1" applyAlignment="1">
      <alignment horizontal="center"/>
    </xf>
    <xf numFmtId="0" fontId="1" fillId="0" borderId="0" xfId="11" applyFill="1"/>
    <xf numFmtId="2" fontId="2" fillId="0" borderId="0" xfId="11" applyNumberFormat="1" applyFont="1" applyFill="1" applyAlignment="1">
      <alignment horizontal="center"/>
    </xf>
    <xf numFmtId="0" fontId="2" fillId="0" borderId="0" xfId="11" applyFont="1"/>
    <xf numFmtId="0" fontId="1" fillId="0" borderId="0" xfId="11" applyFill="1" applyAlignment="1">
      <alignment horizontal="left"/>
    </xf>
    <xf numFmtId="2" fontId="1" fillId="0" borderId="0" xfId="11" applyNumberFormat="1" applyFill="1"/>
    <xf numFmtId="0" fontId="4" fillId="0" borderId="0" xfId="11" applyFont="1" applyFill="1"/>
    <xf numFmtId="0" fontId="5" fillId="0" borderId="0" xfId="11" applyFont="1" applyFill="1" applyBorder="1"/>
    <xf numFmtId="0" fontId="5" fillId="0" borderId="0" xfId="11" applyFont="1" applyFill="1" applyBorder="1" applyAlignment="1">
      <alignment horizontal="left"/>
    </xf>
    <xf numFmtId="0" fontId="5" fillId="0" borderId="0" xfId="12" applyFont="1" applyFill="1" applyAlignment="1">
      <alignment horizontal="left"/>
    </xf>
    <xf numFmtId="0" fontId="1" fillId="0" borderId="0" xfId="12"/>
    <xf numFmtId="0" fontId="5" fillId="0" borderId="0" xfId="12" applyFont="1" applyFill="1" applyAlignment="1"/>
    <xf numFmtId="0" fontId="5" fillId="0" borderId="0" xfId="12" applyFont="1" applyFill="1" applyAlignment="1">
      <alignment horizontal="center"/>
    </xf>
    <xf numFmtId="2" fontId="1" fillId="0" borderId="4" xfId="12" applyNumberFormat="1" applyFill="1" applyBorder="1" applyAlignment="1">
      <alignment horizontal="center"/>
    </xf>
    <xf numFmtId="0" fontId="1" fillId="0" borderId="0" xfId="12" applyFill="1"/>
    <xf numFmtId="2" fontId="1" fillId="0" borderId="0" xfId="12" applyNumberFormat="1" applyFill="1" applyAlignment="1">
      <alignment horizontal="center"/>
    </xf>
    <xf numFmtId="0" fontId="5" fillId="0" borderId="5" xfId="12" applyFont="1" applyFill="1" applyBorder="1" applyAlignment="1">
      <alignment horizontal="center"/>
    </xf>
    <xf numFmtId="0" fontId="3" fillId="0" borderId="0" xfId="12" applyFont="1" applyFill="1"/>
    <xf numFmtId="0" fontId="5" fillId="0" borderId="5" xfId="12" applyFont="1" applyFill="1" applyBorder="1" applyAlignment="1">
      <alignment horizontal="left"/>
    </xf>
    <xf numFmtId="0" fontId="5" fillId="0" borderId="0" xfId="13" applyFont="1" applyFill="1" applyAlignment="1">
      <alignment horizontal="center"/>
    </xf>
    <xf numFmtId="0" fontId="1" fillId="0" borderId="0" xfId="13"/>
    <xf numFmtId="0" fontId="5" fillId="0" borderId="0" xfId="13" applyFont="1" applyFill="1" applyAlignment="1">
      <alignment horizontal="left"/>
    </xf>
    <xf numFmtId="0" fontId="5" fillId="0" borderId="0" xfId="13" applyFont="1" applyFill="1" applyAlignment="1"/>
    <xf numFmtId="0" fontId="5" fillId="0" borderId="2" xfId="13" applyFont="1" applyFill="1" applyBorder="1" applyAlignment="1">
      <alignment horizontal="left"/>
    </xf>
    <xf numFmtId="0" fontId="5" fillId="0" borderId="2" xfId="13" applyFont="1" applyFill="1" applyBorder="1" applyAlignment="1">
      <alignment horizontal="center"/>
    </xf>
    <xf numFmtId="0" fontId="1" fillId="0" borderId="0" xfId="13" applyFill="1"/>
    <xf numFmtId="0" fontId="1" fillId="0" borderId="0" xfId="13" applyFill="1" applyAlignment="1">
      <alignment horizontal="left"/>
    </xf>
    <xf numFmtId="0" fontId="5" fillId="0" borderId="0" xfId="14" applyFont="1" applyFill="1" applyAlignment="1">
      <alignment horizontal="left"/>
    </xf>
    <xf numFmtId="0" fontId="5" fillId="0" borderId="0" xfId="14" applyFont="1" applyFill="1" applyAlignment="1">
      <alignment horizontal="center"/>
    </xf>
    <xf numFmtId="0" fontId="1" fillId="0" borderId="0" xfId="14"/>
    <xf numFmtId="0" fontId="5" fillId="0" borderId="0" xfId="14" applyFont="1" applyFill="1" applyAlignment="1"/>
    <xf numFmtId="0" fontId="5" fillId="0" borderId="2" xfId="14" applyFont="1" applyFill="1" applyBorder="1" applyAlignment="1">
      <alignment horizontal="left"/>
    </xf>
    <xf numFmtId="0" fontId="5" fillId="0" borderId="2" xfId="14" applyFont="1" applyFill="1" applyBorder="1"/>
    <xf numFmtId="0" fontId="5" fillId="0" borderId="2" xfId="14" applyFont="1" applyFill="1" applyBorder="1" applyAlignment="1">
      <alignment horizontal="center"/>
    </xf>
    <xf numFmtId="0" fontId="1" fillId="0" borderId="0" xfId="14" applyFill="1"/>
    <xf numFmtId="0" fontId="1" fillId="0" borderId="0" xfId="15" applyAlignment="1">
      <alignment horizontal="left"/>
    </xf>
    <xf numFmtId="0" fontId="5" fillId="0" borderId="0" xfId="15" applyFont="1" applyFill="1" applyAlignment="1">
      <alignment horizontal="center"/>
    </xf>
    <xf numFmtId="0" fontId="1" fillId="0" borderId="0" xfId="15"/>
    <xf numFmtId="0" fontId="5" fillId="0" borderId="0" xfId="15" applyFont="1" applyFill="1" applyAlignment="1">
      <alignment horizontal="left"/>
    </xf>
    <xf numFmtId="0" fontId="5" fillId="0" borderId="0" xfId="15" applyFont="1" applyFill="1" applyAlignment="1"/>
    <xf numFmtId="0" fontId="5" fillId="0" borderId="2" xfId="15" applyFont="1" applyFill="1" applyBorder="1" applyAlignment="1">
      <alignment horizontal="left"/>
    </xf>
    <xf numFmtId="0" fontId="5" fillId="0" borderId="2" xfId="15" applyFont="1" applyFill="1" applyBorder="1"/>
    <xf numFmtId="0" fontId="5" fillId="0" borderId="2" xfId="15" applyFont="1" applyFill="1" applyBorder="1" applyAlignment="1">
      <alignment horizontal="center"/>
    </xf>
    <xf numFmtId="0" fontId="1" fillId="0" borderId="0" xfId="15" applyFill="1"/>
    <xf numFmtId="0" fontId="5" fillId="0" borderId="0" xfId="15" applyFont="1" applyFill="1" applyBorder="1" applyAlignment="1">
      <alignment horizontal="center"/>
    </xf>
    <xf numFmtId="0" fontId="5" fillId="0" borderId="0" xfId="15" applyFont="1" applyFill="1" applyBorder="1"/>
    <xf numFmtId="0" fontId="3" fillId="0" borderId="0" xfId="16" applyFont="1"/>
    <xf numFmtId="0" fontId="5" fillId="0" borderId="0" xfId="16" applyFont="1" applyFill="1" applyAlignment="1">
      <alignment horizontal="center"/>
    </xf>
    <xf numFmtId="0" fontId="1" fillId="0" borderId="0" xfId="16"/>
    <xf numFmtId="0" fontId="5" fillId="0" borderId="0" xfId="16" applyFont="1" applyFill="1" applyAlignment="1"/>
    <xf numFmtId="0" fontId="5" fillId="0" borderId="2" xfId="16" applyFont="1" applyFill="1" applyBorder="1" applyAlignment="1">
      <alignment horizontal="center"/>
    </xf>
    <xf numFmtId="0" fontId="5" fillId="0" borderId="2" xfId="16" applyFont="1" applyFill="1" applyBorder="1"/>
    <xf numFmtId="0" fontId="1" fillId="0" borderId="0" xfId="16" applyFill="1"/>
    <xf numFmtId="0" fontId="5" fillId="0" borderId="0" xfId="16" applyFont="1" applyFill="1" applyBorder="1" applyAlignment="1">
      <alignment horizontal="center"/>
    </xf>
    <xf numFmtId="0" fontId="5" fillId="0" borderId="0" xfId="16" applyFont="1" applyFill="1" applyBorder="1"/>
    <xf numFmtId="0" fontId="5" fillId="0" borderId="0" xfId="16" applyFont="1" applyFill="1" applyAlignment="1">
      <alignment horizontal="left"/>
    </xf>
    <xf numFmtId="0" fontId="5" fillId="0" borderId="2" xfId="16" applyFont="1" applyFill="1" applyBorder="1" applyAlignment="1">
      <alignment horizontal="left"/>
    </xf>
    <xf numFmtId="0" fontId="1" fillId="0" borderId="0" xfId="17"/>
    <xf numFmtId="0" fontId="5" fillId="0" borderId="0" xfId="17" applyFont="1" applyFill="1"/>
    <xf numFmtId="0" fontId="5" fillId="0" borderId="0" xfId="17" applyFont="1" applyFill="1" applyAlignment="1"/>
    <xf numFmtId="0" fontId="5" fillId="0" borderId="2" xfId="17" applyFont="1" applyFill="1" applyBorder="1" applyAlignment="1">
      <alignment horizontal="left"/>
    </xf>
    <xf numFmtId="0" fontId="5" fillId="0" borderId="2" xfId="17" applyFont="1" applyFill="1" applyBorder="1"/>
    <xf numFmtId="0" fontId="5" fillId="0" borderId="2" xfId="17" applyFont="1" applyFill="1" applyBorder="1" applyAlignment="1">
      <alignment horizontal="center"/>
    </xf>
    <xf numFmtId="0" fontId="1" fillId="0" borderId="0" xfId="17" applyFill="1"/>
    <xf numFmtId="0" fontId="3" fillId="0" borderId="0" xfId="17" applyFont="1"/>
    <xf numFmtId="0" fontId="3" fillId="0" borderId="0" xfId="18" applyFont="1"/>
    <xf numFmtId="0" fontId="5" fillId="0" borderId="0" xfId="18" applyFont="1" applyFill="1" applyAlignment="1">
      <alignment horizontal="center"/>
    </xf>
    <xf numFmtId="0" fontId="1" fillId="0" borderId="0" xfId="18"/>
    <xf numFmtId="0" fontId="5" fillId="0" borderId="0" xfId="18" applyFont="1" applyFill="1" applyAlignment="1"/>
    <xf numFmtId="0" fontId="5" fillId="0" borderId="2" xfId="18" applyFont="1" applyFill="1" applyBorder="1" applyAlignment="1">
      <alignment horizontal="center"/>
    </xf>
    <xf numFmtId="0" fontId="5" fillId="0" borderId="2" xfId="18" applyFont="1" applyFill="1" applyBorder="1"/>
    <xf numFmtId="0" fontId="1" fillId="0" borderId="0" xfId="18" applyFill="1"/>
    <xf numFmtId="9" fontId="1" fillId="0" borderId="0" xfId="18" applyNumberFormat="1" applyFill="1"/>
    <xf numFmtId="0" fontId="5" fillId="0" borderId="2" xfId="18" applyFont="1" applyFill="1" applyBorder="1" applyAlignment="1">
      <alignment horizontal="left"/>
    </xf>
    <xf numFmtId="0" fontId="6" fillId="0" borderId="0" xfId="18" applyFont="1" applyFill="1"/>
    <xf numFmtId="0" fontId="5" fillId="0" borderId="0" xfId="19" applyFont="1" applyFill="1" applyAlignment="1">
      <alignment horizontal="left"/>
    </xf>
    <xf numFmtId="0" fontId="5" fillId="0" borderId="0" xfId="19" applyFont="1" applyFill="1" applyAlignment="1">
      <alignment horizontal="center"/>
    </xf>
    <xf numFmtId="0" fontId="1" fillId="0" borderId="0" xfId="19"/>
    <xf numFmtId="0" fontId="5" fillId="0" borderId="0" xfId="19" applyFont="1" applyFill="1" applyAlignment="1"/>
    <xf numFmtId="0" fontId="5" fillId="0" borderId="2" xfId="19" applyFont="1" applyFill="1" applyBorder="1" applyAlignment="1">
      <alignment horizontal="left"/>
    </xf>
    <xf numFmtId="0" fontId="5" fillId="0" borderId="2" xfId="19" applyFont="1" applyFill="1" applyBorder="1"/>
    <xf numFmtId="0" fontId="5" fillId="0" borderId="2" xfId="19" applyFont="1" applyFill="1" applyBorder="1" applyAlignment="1">
      <alignment horizontal="center"/>
    </xf>
    <xf numFmtId="0" fontId="1" fillId="0" borderId="0" xfId="19" applyFill="1"/>
    <xf numFmtId="0" fontId="5" fillId="0" borderId="0" xfId="20" applyFont="1" applyFill="1" applyAlignment="1">
      <alignment horizontal="left"/>
    </xf>
    <xf numFmtId="0" fontId="5" fillId="0" borderId="0" xfId="20" applyFont="1" applyFill="1" applyAlignment="1">
      <alignment horizontal="center"/>
    </xf>
    <xf numFmtId="0" fontId="1" fillId="0" borderId="0" xfId="20"/>
    <xf numFmtId="0" fontId="5" fillId="0" borderId="0" xfId="20" applyFont="1" applyFill="1" applyAlignment="1"/>
    <xf numFmtId="0" fontId="5" fillId="0" borderId="2" xfId="20" applyFont="1" applyFill="1" applyBorder="1" applyAlignment="1">
      <alignment horizontal="left"/>
    </xf>
    <xf numFmtId="0" fontId="5" fillId="0" borderId="2" xfId="20" applyFont="1" applyFill="1" applyBorder="1"/>
    <xf numFmtId="0" fontId="5" fillId="0" borderId="2" xfId="20" applyFont="1" applyFill="1" applyBorder="1" applyAlignment="1">
      <alignment horizontal="center"/>
    </xf>
    <xf numFmtId="0" fontId="1" fillId="0" borderId="0" xfId="20" applyFill="1"/>
    <xf numFmtId="0" fontId="0" fillId="0" borderId="1" xfId="0" applyFont="1" applyBorder="1"/>
  </cellXfs>
  <cellStyles count="21">
    <cellStyle name="Normal" xfId="0" builtinId="0"/>
    <cellStyle name="Normal 11" xfId="12" xr:uid="{7D2F1474-D707-4358-B012-9DC5F5EBA9A5}"/>
    <cellStyle name="Normal 12" xfId="11" xr:uid="{4C3D62D6-2C7D-4DF1-8998-5CD83AB759EC}"/>
    <cellStyle name="Normal 13" xfId="10" xr:uid="{E1A8CD0A-50C5-4D16-9F34-791222D18DB3}"/>
    <cellStyle name="Normal 14" xfId="7" xr:uid="{C2025482-638D-4EAD-9169-E54F9E1CD696}"/>
    <cellStyle name="Normal 15" xfId="9" xr:uid="{4CBCBD8E-B5F9-436F-9D16-9094689A183A}"/>
    <cellStyle name="Normal 16" xfId="17" xr:uid="{46737466-3DE1-468C-835F-B94BF41E6C67}"/>
    <cellStyle name="Normal 17" xfId="18" xr:uid="{4A9586CF-F8D1-4C52-BA2C-1197225DA978}"/>
    <cellStyle name="Normal 18" xfId="19" xr:uid="{BA10DC87-B836-4B95-A6F4-88509A3C5754}"/>
    <cellStyle name="Normal 19" xfId="20" xr:uid="{BA2FC465-ABED-43A9-B724-3BA37AA3ADD4}"/>
    <cellStyle name="Normal 2" xfId="2" xr:uid="{71FEC442-E77E-4BA4-85C1-4101A1C82214}"/>
    <cellStyle name="Normal 2 2" xfId="6" xr:uid="{AFDA7C15-B6D1-442E-A1A6-24F61F148806}"/>
    <cellStyle name="Normal 20" xfId="8" xr:uid="{FCAB4A33-5074-4739-946C-96E9CE6DDB89}"/>
    <cellStyle name="Normal 21" xfId="5" xr:uid="{CBF9AE77-8D15-4854-A42D-C92EB39B0605}"/>
    <cellStyle name="Normal 3" xfId="3" xr:uid="{305B96AA-A019-4272-9FAB-ECD1EAE7F30F}"/>
    <cellStyle name="Normal 4" xfId="4" xr:uid="{287D41A8-4EDD-4C0A-9162-13C782018D1F}"/>
    <cellStyle name="Normal 5" xfId="1" xr:uid="{B6BBB8D2-2CF3-4FAC-B0A0-DBEEDB19D408}"/>
    <cellStyle name="Normal 6" xfId="14" xr:uid="{3E85D8B4-9042-4532-A27D-D4A0DB24D9BD}"/>
    <cellStyle name="Normal 7" xfId="15" xr:uid="{4D21E593-302E-434E-9C9E-A9A0AEA1EDB3}"/>
    <cellStyle name="Normal 8" xfId="16" xr:uid="{5C554C4C-B366-4331-8F5C-F509BCC18000}"/>
    <cellStyle name="Normal 9" xfId="13" xr:uid="{4B22B1D3-7C67-451B-9A13-533B3C40C3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4D67A-91DA-4518-A7B4-848451700A03}">
  <dimension ref="A1:F21"/>
  <sheetViews>
    <sheetView tabSelected="1" workbookViewId="0">
      <selection activeCell="B22" sqref="B22"/>
    </sheetView>
  </sheetViews>
  <sheetFormatPr defaultRowHeight="13.2" x14ac:dyDescent="0.25"/>
  <cols>
    <col min="1" max="1" width="45.44140625" customWidth="1"/>
    <col min="2" max="2" width="91.5546875" customWidth="1"/>
    <col min="3" max="3" width="10.109375" customWidth="1"/>
    <col min="4" max="4" width="9.77734375" customWidth="1"/>
    <col min="6" max="6" width="12.33203125" customWidth="1"/>
    <col min="257" max="257" width="45.44140625" customWidth="1"/>
    <col min="258" max="258" width="81.21875" customWidth="1"/>
    <col min="259" max="259" width="10.109375" customWidth="1"/>
    <col min="260" max="260" width="9.77734375" customWidth="1"/>
    <col min="262" max="262" width="12.33203125" customWidth="1"/>
    <col min="513" max="513" width="45.44140625" customWidth="1"/>
    <col min="514" max="514" width="81.21875" customWidth="1"/>
    <col min="515" max="515" width="10.109375" customWidth="1"/>
    <col min="516" max="516" width="9.77734375" customWidth="1"/>
    <col min="518" max="518" width="12.33203125" customWidth="1"/>
    <col min="769" max="769" width="45.44140625" customWidth="1"/>
    <col min="770" max="770" width="81.21875" customWidth="1"/>
    <col min="771" max="771" width="10.109375" customWidth="1"/>
    <col min="772" max="772" width="9.77734375" customWidth="1"/>
    <col min="774" max="774" width="12.33203125" customWidth="1"/>
    <col min="1025" max="1025" width="45.44140625" customWidth="1"/>
    <col min="1026" max="1026" width="81.21875" customWidth="1"/>
    <col min="1027" max="1027" width="10.109375" customWidth="1"/>
    <col min="1028" max="1028" width="9.77734375" customWidth="1"/>
    <col min="1030" max="1030" width="12.33203125" customWidth="1"/>
    <col min="1281" max="1281" width="45.44140625" customWidth="1"/>
    <col min="1282" max="1282" width="81.21875" customWidth="1"/>
    <col min="1283" max="1283" width="10.109375" customWidth="1"/>
    <col min="1284" max="1284" width="9.77734375" customWidth="1"/>
    <col min="1286" max="1286" width="12.33203125" customWidth="1"/>
    <col min="1537" max="1537" width="45.44140625" customWidth="1"/>
    <col min="1538" max="1538" width="81.21875" customWidth="1"/>
    <col min="1539" max="1539" width="10.109375" customWidth="1"/>
    <col min="1540" max="1540" width="9.77734375" customWidth="1"/>
    <col min="1542" max="1542" width="12.33203125" customWidth="1"/>
    <col min="1793" max="1793" width="45.44140625" customWidth="1"/>
    <col min="1794" max="1794" width="81.21875" customWidth="1"/>
    <col min="1795" max="1795" width="10.109375" customWidth="1"/>
    <col min="1796" max="1796" width="9.77734375" customWidth="1"/>
    <col min="1798" max="1798" width="12.33203125" customWidth="1"/>
    <col min="2049" max="2049" width="45.44140625" customWidth="1"/>
    <col min="2050" max="2050" width="81.21875" customWidth="1"/>
    <col min="2051" max="2051" width="10.109375" customWidth="1"/>
    <col min="2052" max="2052" width="9.77734375" customWidth="1"/>
    <col min="2054" max="2054" width="12.33203125" customWidth="1"/>
    <col min="2305" max="2305" width="45.44140625" customWidth="1"/>
    <col min="2306" max="2306" width="81.21875" customWidth="1"/>
    <col min="2307" max="2307" width="10.109375" customWidth="1"/>
    <col min="2308" max="2308" width="9.77734375" customWidth="1"/>
    <col min="2310" max="2310" width="12.33203125" customWidth="1"/>
    <col min="2561" max="2561" width="45.44140625" customWidth="1"/>
    <col min="2562" max="2562" width="81.21875" customWidth="1"/>
    <col min="2563" max="2563" width="10.109375" customWidth="1"/>
    <col min="2564" max="2564" width="9.77734375" customWidth="1"/>
    <col min="2566" max="2566" width="12.33203125" customWidth="1"/>
    <col min="2817" max="2817" width="45.44140625" customWidth="1"/>
    <col min="2818" max="2818" width="81.21875" customWidth="1"/>
    <col min="2819" max="2819" width="10.109375" customWidth="1"/>
    <col min="2820" max="2820" width="9.77734375" customWidth="1"/>
    <col min="2822" max="2822" width="12.33203125" customWidth="1"/>
    <col min="3073" max="3073" width="45.44140625" customWidth="1"/>
    <col min="3074" max="3074" width="81.21875" customWidth="1"/>
    <col min="3075" max="3075" width="10.109375" customWidth="1"/>
    <col min="3076" max="3076" width="9.77734375" customWidth="1"/>
    <col min="3078" max="3078" width="12.33203125" customWidth="1"/>
    <col min="3329" max="3329" width="45.44140625" customWidth="1"/>
    <col min="3330" max="3330" width="81.21875" customWidth="1"/>
    <col min="3331" max="3331" width="10.109375" customWidth="1"/>
    <col min="3332" max="3332" width="9.77734375" customWidth="1"/>
    <col min="3334" max="3334" width="12.33203125" customWidth="1"/>
    <col min="3585" max="3585" width="45.44140625" customWidth="1"/>
    <col min="3586" max="3586" width="81.21875" customWidth="1"/>
    <col min="3587" max="3587" width="10.109375" customWidth="1"/>
    <col min="3588" max="3588" width="9.77734375" customWidth="1"/>
    <col min="3590" max="3590" width="12.33203125" customWidth="1"/>
    <col min="3841" max="3841" width="45.44140625" customWidth="1"/>
    <col min="3842" max="3842" width="81.21875" customWidth="1"/>
    <col min="3843" max="3843" width="10.109375" customWidth="1"/>
    <col min="3844" max="3844" width="9.77734375" customWidth="1"/>
    <col min="3846" max="3846" width="12.33203125" customWidth="1"/>
    <col min="4097" max="4097" width="45.44140625" customWidth="1"/>
    <col min="4098" max="4098" width="81.21875" customWidth="1"/>
    <col min="4099" max="4099" width="10.109375" customWidth="1"/>
    <col min="4100" max="4100" width="9.77734375" customWidth="1"/>
    <col min="4102" max="4102" width="12.33203125" customWidth="1"/>
    <col min="4353" max="4353" width="45.44140625" customWidth="1"/>
    <col min="4354" max="4354" width="81.21875" customWidth="1"/>
    <col min="4355" max="4355" width="10.109375" customWidth="1"/>
    <col min="4356" max="4356" width="9.77734375" customWidth="1"/>
    <col min="4358" max="4358" width="12.33203125" customWidth="1"/>
    <col min="4609" max="4609" width="45.44140625" customWidth="1"/>
    <col min="4610" max="4610" width="81.21875" customWidth="1"/>
    <col min="4611" max="4611" width="10.109375" customWidth="1"/>
    <col min="4612" max="4612" width="9.77734375" customWidth="1"/>
    <col min="4614" max="4614" width="12.33203125" customWidth="1"/>
    <col min="4865" max="4865" width="45.44140625" customWidth="1"/>
    <col min="4866" max="4866" width="81.21875" customWidth="1"/>
    <col min="4867" max="4867" width="10.109375" customWidth="1"/>
    <col min="4868" max="4868" width="9.77734375" customWidth="1"/>
    <col min="4870" max="4870" width="12.33203125" customWidth="1"/>
    <col min="5121" max="5121" width="45.44140625" customWidth="1"/>
    <col min="5122" max="5122" width="81.21875" customWidth="1"/>
    <col min="5123" max="5123" width="10.109375" customWidth="1"/>
    <col min="5124" max="5124" width="9.77734375" customWidth="1"/>
    <col min="5126" max="5126" width="12.33203125" customWidth="1"/>
    <col min="5377" max="5377" width="45.44140625" customWidth="1"/>
    <col min="5378" max="5378" width="81.21875" customWidth="1"/>
    <col min="5379" max="5379" width="10.109375" customWidth="1"/>
    <col min="5380" max="5380" width="9.77734375" customWidth="1"/>
    <col min="5382" max="5382" width="12.33203125" customWidth="1"/>
    <col min="5633" max="5633" width="45.44140625" customWidth="1"/>
    <col min="5634" max="5634" width="81.21875" customWidth="1"/>
    <col min="5635" max="5635" width="10.109375" customWidth="1"/>
    <col min="5636" max="5636" width="9.77734375" customWidth="1"/>
    <col min="5638" max="5638" width="12.33203125" customWidth="1"/>
    <col min="5889" max="5889" width="45.44140625" customWidth="1"/>
    <col min="5890" max="5890" width="81.21875" customWidth="1"/>
    <col min="5891" max="5891" width="10.109375" customWidth="1"/>
    <col min="5892" max="5892" width="9.77734375" customWidth="1"/>
    <col min="5894" max="5894" width="12.33203125" customWidth="1"/>
    <col min="6145" max="6145" width="45.44140625" customWidth="1"/>
    <col min="6146" max="6146" width="81.21875" customWidth="1"/>
    <col min="6147" max="6147" width="10.109375" customWidth="1"/>
    <col min="6148" max="6148" width="9.77734375" customWidth="1"/>
    <col min="6150" max="6150" width="12.33203125" customWidth="1"/>
    <col min="6401" max="6401" width="45.44140625" customWidth="1"/>
    <col min="6402" max="6402" width="81.21875" customWidth="1"/>
    <col min="6403" max="6403" width="10.109375" customWidth="1"/>
    <col min="6404" max="6404" width="9.77734375" customWidth="1"/>
    <col min="6406" max="6406" width="12.33203125" customWidth="1"/>
    <col min="6657" max="6657" width="45.44140625" customWidth="1"/>
    <col min="6658" max="6658" width="81.21875" customWidth="1"/>
    <col min="6659" max="6659" width="10.109375" customWidth="1"/>
    <col min="6660" max="6660" width="9.77734375" customWidth="1"/>
    <col min="6662" max="6662" width="12.33203125" customWidth="1"/>
    <col min="6913" max="6913" width="45.44140625" customWidth="1"/>
    <col min="6914" max="6914" width="81.21875" customWidth="1"/>
    <col min="6915" max="6915" width="10.109375" customWidth="1"/>
    <col min="6916" max="6916" width="9.77734375" customWidth="1"/>
    <col min="6918" max="6918" width="12.33203125" customWidth="1"/>
    <col min="7169" max="7169" width="45.44140625" customWidth="1"/>
    <col min="7170" max="7170" width="81.21875" customWidth="1"/>
    <col min="7171" max="7171" width="10.109375" customWidth="1"/>
    <col min="7172" max="7172" width="9.77734375" customWidth="1"/>
    <col min="7174" max="7174" width="12.33203125" customWidth="1"/>
    <col min="7425" max="7425" width="45.44140625" customWidth="1"/>
    <col min="7426" max="7426" width="81.21875" customWidth="1"/>
    <col min="7427" max="7427" width="10.109375" customWidth="1"/>
    <col min="7428" max="7428" width="9.77734375" customWidth="1"/>
    <col min="7430" max="7430" width="12.33203125" customWidth="1"/>
    <col min="7681" max="7681" width="45.44140625" customWidth="1"/>
    <col min="7682" max="7682" width="81.21875" customWidth="1"/>
    <col min="7683" max="7683" width="10.109375" customWidth="1"/>
    <col min="7684" max="7684" width="9.77734375" customWidth="1"/>
    <col min="7686" max="7686" width="12.33203125" customWidth="1"/>
    <col min="7937" max="7937" width="45.44140625" customWidth="1"/>
    <col min="7938" max="7938" width="81.21875" customWidth="1"/>
    <col min="7939" max="7939" width="10.109375" customWidth="1"/>
    <col min="7940" max="7940" width="9.77734375" customWidth="1"/>
    <col min="7942" max="7942" width="12.33203125" customWidth="1"/>
    <col min="8193" max="8193" width="45.44140625" customWidth="1"/>
    <col min="8194" max="8194" width="81.21875" customWidth="1"/>
    <col min="8195" max="8195" width="10.109375" customWidth="1"/>
    <col min="8196" max="8196" width="9.77734375" customWidth="1"/>
    <col min="8198" max="8198" width="12.33203125" customWidth="1"/>
    <col min="8449" max="8449" width="45.44140625" customWidth="1"/>
    <col min="8450" max="8450" width="81.21875" customWidth="1"/>
    <col min="8451" max="8451" width="10.109375" customWidth="1"/>
    <col min="8452" max="8452" width="9.77734375" customWidth="1"/>
    <col min="8454" max="8454" width="12.33203125" customWidth="1"/>
    <col min="8705" max="8705" width="45.44140625" customWidth="1"/>
    <col min="8706" max="8706" width="81.21875" customWidth="1"/>
    <col min="8707" max="8707" width="10.109375" customWidth="1"/>
    <col min="8708" max="8708" width="9.77734375" customWidth="1"/>
    <col min="8710" max="8710" width="12.33203125" customWidth="1"/>
    <col min="8961" max="8961" width="45.44140625" customWidth="1"/>
    <col min="8962" max="8962" width="81.21875" customWidth="1"/>
    <col min="8963" max="8963" width="10.109375" customWidth="1"/>
    <col min="8964" max="8964" width="9.77734375" customWidth="1"/>
    <col min="8966" max="8966" width="12.33203125" customWidth="1"/>
    <col min="9217" max="9217" width="45.44140625" customWidth="1"/>
    <col min="9218" max="9218" width="81.21875" customWidth="1"/>
    <col min="9219" max="9219" width="10.109375" customWidth="1"/>
    <col min="9220" max="9220" width="9.77734375" customWidth="1"/>
    <col min="9222" max="9222" width="12.33203125" customWidth="1"/>
    <col min="9473" max="9473" width="45.44140625" customWidth="1"/>
    <col min="9474" max="9474" width="81.21875" customWidth="1"/>
    <col min="9475" max="9475" width="10.109375" customWidth="1"/>
    <col min="9476" max="9476" width="9.77734375" customWidth="1"/>
    <col min="9478" max="9478" width="12.33203125" customWidth="1"/>
    <col min="9729" max="9729" width="45.44140625" customWidth="1"/>
    <col min="9730" max="9730" width="81.21875" customWidth="1"/>
    <col min="9731" max="9731" width="10.109375" customWidth="1"/>
    <col min="9732" max="9732" width="9.77734375" customWidth="1"/>
    <col min="9734" max="9734" width="12.33203125" customWidth="1"/>
    <col min="9985" max="9985" width="45.44140625" customWidth="1"/>
    <col min="9986" max="9986" width="81.21875" customWidth="1"/>
    <col min="9987" max="9987" width="10.109375" customWidth="1"/>
    <col min="9988" max="9988" width="9.77734375" customWidth="1"/>
    <col min="9990" max="9990" width="12.33203125" customWidth="1"/>
    <col min="10241" max="10241" width="45.44140625" customWidth="1"/>
    <col min="10242" max="10242" width="81.21875" customWidth="1"/>
    <col min="10243" max="10243" width="10.109375" customWidth="1"/>
    <col min="10244" max="10244" width="9.77734375" customWidth="1"/>
    <col min="10246" max="10246" width="12.33203125" customWidth="1"/>
    <col min="10497" max="10497" width="45.44140625" customWidth="1"/>
    <col min="10498" max="10498" width="81.21875" customWidth="1"/>
    <col min="10499" max="10499" width="10.109375" customWidth="1"/>
    <col min="10500" max="10500" width="9.77734375" customWidth="1"/>
    <col min="10502" max="10502" width="12.33203125" customWidth="1"/>
    <col min="10753" max="10753" width="45.44140625" customWidth="1"/>
    <col min="10754" max="10754" width="81.21875" customWidth="1"/>
    <col min="10755" max="10755" width="10.109375" customWidth="1"/>
    <col min="10756" max="10756" width="9.77734375" customWidth="1"/>
    <col min="10758" max="10758" width="12.33203125" customWidth="1"/>
    <col min="11009" max="11009" width="45.44140625" customWidth="1"/>
    <col min="11010" max="11010" width="81.21875" customWidth="1"/>
    <col min="11011" max="11011" width="10.109375" customWidth="1"/>
    <col min="11012" max="11012" width="9.77734375" customWidth="1"/>
    <col min="11014" max="11014" width="12.33203125" customWidth="1"/>
    <col min="11265" max="11265" width="45.44140625" customWidth="1"/>
    <col min="11266" max="11266" width="81.21875" customWidth="1"/>
    <col min="11267" max="11267" width="10.109375" customWidth="1"/>
    <col min="11268" max="11268" width="9.77734375" customWidth="1"/>
    <col min="11270" max="11270" width="12.33203125" customWidth="1"/>
    <col min="11521" max="11521" width="45.44140625" customWidth="1"/>
    <col min="11522" max="11522" width="81.21875" customWidth="1"/>
    <col min="11523" max="11523" width="10.109375" customWidth="1"/>
    <col min="11524" max="11524" width="9.77734375" customWidth="1"/>
    <col min="11526" max="11526" width="12.33203125" customWidth="1"/>
    <col min="11777" max="11777" width="45.44140625" customWidth="1"/>
    <col min="11778" max="11778" width="81.21875" customWidth="1"/>
    <col min="11779" max="11779" width="10.109375" customWidth="1"/>
    <col min="11780" max="11780" width="9.77734375" customWidth="1"/>
    <col min="11782" max="11782" width="12.33203125" customWidth="1"/>
    <col min="12033" max="12033" width="45.44140625" customWidth="1"/>
    <col min="12034" max="12034" width="81.21875" customWidth="1"/>
    <col min="12035" max="12035" width="10.109375" customWidth="1"/>
    <col min="12036" max="12036" width="9.77734375" customWidth="1"/>
    <col min="12038" max="12038" width="12.33203125" customWidth="1"/>
    <col min="12289" max="12289" width="45.44140625" customWidth="1"/>
    <col min="12290" max="12290" width="81.21875" customWidth="1"/>
    <col min="12291" max="12291" width="10.109375" customWidth="1"/>
    <col min="12292" max="12292" width="9.77734375" customWidth="1"/>
    <col min="12294" max="12294" width="12.33203125" customWidth="1"/>
    <col min="12545" max="12545" width="45.44140625" customWidth="1"/>
    <col min="12546" max="12546" width="81.21875" customWidth="1"/>
    <col min="12547" max="12547" width="10.109375" customWidth="1"/>
    <col min="12548" max="12548" width="9.77734375" customWidth="1"/>
    <col min="12550" max="12550" width="12.33203125" customWidth="1"/>
    <col min="12801" max="12801" width="45.44140625" customWidth="1"/>
    <col min="12802" max="12802" width="81.21875" customWidth="1"/>
    <col min="12803" max="12803" width="10.109375" customWidth="1"/>
    <col min="12804" max="12804" width="9.77734375" customWidth="1"/>
    <col min="12806" max="12806" width="12.33203125" customWidth="1"/>
    <col min="13057" max="13057" width="45.44140625" customWidth="1"/>
    <col min="13058" max="13058" width="81.21875" customWidth="1"/>
    <col min="13059" max="13059" width="10.109375" customWidth="1"/>
    <col min="13060" max="13060" width="9.77734375" customWidth="1"/>
    <col min="13062" max="13062" width="12.33203125" customWidth="1"/>
    <col min="13313" max="13313" width="45.44140625" customWidth="1"/>
    <col min="13314" max="13314" width="81.21875" customWidth="1"/>
    <col min="13315" max="13315" width="10.109375" customWidth="1"/>
    <col min="13316" max="13316" width="9.77734375" customWidth="1"/>
    <col min="13318" max="13318" width="12.33203125" customWidth="1"/>
    <col min="13569" max="13569" width="45.44140625" customWidth="1"/>
    <col min="13570" max="13570" width="81.21875" customWidth="1"/>
    <col min="13571" max="13571" width="10.109375" customWidth="1"/>
    <col min="13572" max="13572" width="9.77734375" customWidth="1"/>
    <col min="13574" max="13574" width="12.33203125" customWidth="1"/>
    <col min="13825" max="13825" width="45.44140625" customWidth="1"/>
    <col min="13826" max="13826" width="81.21875" customWidth="1"/>
    <col min="13827" max="13827" width="10.109375" customWidth="1"/>
    <col min="13828" max="13828" width="9.77734375" customWidth="1"/>
    <col min="13830" max="13830" width="12.33203125" customWidth="1"/>
    <col min="14081" max="14081" width="45.44140625" customWidth="1"/>
    <col min="14082" max="14082" width="81.21875" customWidth="1"/>
    <col min="14083" max="14083" width="10.109375" customWidth="1"/>
    <col min="14084" max="14084" width="9.77734375" customWidth="1"/>
    <col min="14086" max="14086" width="12.33203125" customWidth="1"/>
    <col min="14337" max="14337" width="45.44140625" customWidth="1"/>
    <col min="14338" max="14338" width="81.21875" customWidth="1"/>
    <col min="14339" max="14339" width="10.109375" customWidth="1"/>
    <col min="14340" max="14340" width="9.77734375" customWidth="1"/>
    <col min="14342" max="14342" width="12.33203125" customWidth="1"/>
    <col min="14593" max="14593" width="45.44140625" customWidth="1"/>
    <col min="14594" max="14594" width="81.21875" customWidth="1"/>
    <col min="14595" max="14595" width="10.109375" customWidth="1"/>
    <col min="14596" max="14596" width="9.77734375" customWidth="1"/>
    <col min="14598" max="14598" width="12.33203125" customWidth="1"/>
    <col min="14849" max="14849" width="45.44140625" customWidth="1"/>
    <col min="14850" max="14850" width="81.21875" customWidth="1"/>
    <col min="14851" max="14851" width="10.109375" customWidth="1"/>
    <col min="14852" max="14852" width="9.77734375" customWidth="1"/>
    <col min="14854" max="14854" width="12.33203125" customWidth="1"/>
    <col min="15105" max="15105" width="45.44140625" customWidth="1"/>
    <col min="15106" max="15106" width="81.21875" customWidth="1"/>
    <col min="15107" max="15107" width="10.109375" customWidth="1"/>
    <col min="15108" max="15108" width="9.77734375" customWidth="1"/>
    <col min="15110" max="15110" width="12.33203125" customWidth="1"/>
    <col min="15361" max="15361" width="45.44140625" customWidth="1"/>
    <col min="15362" max="15362" width="81.21875" customWidth="1"/>
    <col min="15363" max="15363" width="10.109375" customWidth="1"/>
    <col min="15364" max="15364" width="9.77734375" customWidth="1"/>
    <col min="15366" max="15366" width="12.33203125" customWidth="1"/>
    <col min="15617" max="15617" width="45.44140625" customWidth="1"/>
    <col min="15618" max="15618" width="81.21875" customWidth="1"/>
    <col min="15619" max="15619" width="10.109375" customWidth="1"/>
    <col min="15620" max="15620" width="9.77734375" customWidth="1"/>
    <col min="15622" max="15622" width="12.33203125" customWidth="1"/>
    <col min="15873" max="15873" width="45.44140625" customWidth="1"/>
    <col min="15874" max="15874" width="81.21875" customWidth="1"/>
    <col min="15875" max="15875" width="10.109375" customWidth="1"/>
    <col min="15876" max="15876" width="9.77734375" customWidth="1"/>
    <col min="15878" max="15878" width="12.33203125" customWidth="1"/>
    <col min="16129" max="16129" width="45.44140625" customWidth="1"/>
    <col min="16130" max="16130" width="81.21875" customWidth="1"/>
    <col min="16131" max="16131" width="10.109375" customWidth="1"/>
    <col min="16132" max="16132" width="9.77734375" customWidth="1"/>
    <col min="16134" max="16134" width="12.33203125" customWidth="1"/>
  </cols>
  <sheetData>
    <row r="1" spans="1:6" ht="14.4" x14ac:dyDescent="0.3">
      <c r="A1" s="1" t="s">
        <v>0</v>
      </c>
    </row>
    <row r="2" spans="1:6" ht="14.4" x14ac:dyDescent="0.3">
      <c r="A2" s="1"/>
      <c r="B2" s="1"/>
      <c r="C2" s="1" t="s">
        <v>1</v>
      </c>
      <c r="D2" s="1"/>
      <c r="E2" s="1"/>
      <c r="F2" s="1"/>
    </row>
    <row r="3" spans="1:6" ht="14.4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x14ac:dyDescent="0.25">
      <c r="A4" s="3" t="s">
        <v>8</v>
      </c>
      <c r="B4" s="4" t="s">
        <v>9</v>
      </c>
      <c r="C4" s="3">
        <v>681877</v>
      </c>
      <c r="D4" s="3">
        <v>4906392</v>
      </c>
      <c r="E4" s="3">
        <v>44.287999999999997</v>
      </c>
      <c r="F4" s="3">
        <v>-114.7204</v>
      </c>
    </row>
    <row r="5" spans="1:6" x14ac:dyDescent="0.25">
      <c r="A5" s="3" t="s">
        <v>10</v>
      </c>
      <c r="B5" s="4" t="s">
        <v>11</v>
      </c>
      <c r="C5" s="3">
        <v>681818</v>
      </c>
      <c r="D5" s="3">
        <v>4908214</v>
      </c>
      <c r="E5" s="3">
        <v>44.304439214106402</v>
      </c>
      <c r="F5" s="3">
        <v>-114.720538067777</v>
      </c>
    </row>
    <row r="6" spans="1:6" x14ac:dyDescent="0.25">
      <c r="A6" s="3" t="s">
        <v>12</v>
      </c>
      <c r="B6" s="4" t="s">
        <v>13</v>
      </c>
      <c r="C6" s="3">
        <v>681185</v>
      </c>
      <c r="D6" s="3">
        <v>4913185</v>
      </c>
      <c r="E6" s="3">
        <v>44.349315878770703</v>
      </c>
      <c r="F6" s="3">
        <v>-114.72674047196401</v>
      </c>
    </row>
    <row r="7" spans="1:6" x14ac:dyDescent="0.25">
      <c r="A7" s="3" t="s">
        <v>244</v>
      </c>
      <c r="B7" s="4" t="s">
        <v>14</v>
      </c>
      <c r="C7" s="5">
        <v>681131</v>
      </c>
      <c r="D7" s="5">
        <v>4913344</v>
      </c>
      <c r="E7" s="5">
        <v>44.3508</v>
      </c>
      <c r="F7" s="5">
        <v>-114.7274</v>
      </c>
    </row>
    <row r="8" spans="1:6" x14ac:dyDescent="0.25">
      <c r="A8" s="3" t="s">
        <v>15</v>
      </c>
      <c r="B8" s="3"/>
      <c r="C8" s="5">
        <v>681263</v>
      </c>
      <c r="D8" s="5">
        <v>4915264</v>
      </c>
      <c r="E8" s="5">
        <v>44.367998747151098</v>
      </c>
      <c r="F8" s="5">
        <v>-114.725038681348</v>
      </c>
    </row>
    <row r="9" spans="1:6" x14ac:dyDescent="0.25">
      <c r="A9" s="3" t="s">
        <v>16</v>
      </c>
      <c r="B9" s="4" t="s">
        <v>17</v>
      </c>
      <c r="C9" s="5">
        <v>686712</v>
      </c>
      <c r="D9" s="5">
        <v>4919570</v>
      </c>
      <c r="E9" s="5">
        <v>44.4054</v>
      </c>
      <c r="F9" s="5">
        <v>-114.65519999999999</v>
      </c>
    </row>
    <row r="10" spans="1:6" x14ac:dyDescent="0.25">
      <c r="A10" s="3" t="s">
        <v>18</v>
      </c>
      <c r="B10" s="3" t="s">
        <v>19</v>
      </c>
      <c r="C10" s="3">
        <v>681504</v>
      </c>
      <c r="D10" s="3">
        <v>4916451</v>
      </c>
      <c r="E10" s="3">
        <v>44.378616485317998</v>
      </c>
      <c r="F10" s="3">
        <v>-114.721602174588</v>
      </c>
    </row>
    <row r="11" spans="1:6" x14ac:dyDescent="0.25">
      <c r="A11" s="3" t="s">
        <v>20</v>
      </c>
      <c r="B11" s="3"/>
      <c r="C11" s="3">
        <v>681201</v>
      </c>
      <c r="D11" s="3">
        <v>4913168</v>
      </c>
      <c r="E11" s="3">
        <v>44.3491589549431</v>
      </c>
      <c r="F11" s="3">
        <v>-114.726545797623</v>
      </c>
    </row>
    <row r="12" spans="1:6" x14ac:dyDescent="0.25">
      <c r="A12" s="3" t="s">
        <v>249</v>
      </c>
      <c r="B12" s="3" t="s">
        <v>22</v>
      </c>
      <c r="C12" s="3">
        <v>681775</v>
      </c>
      <c r="D12" s="3">
        <v>4911398</v>
      </c>
      <c r="E12" s="3">
        <v>44.333092813815597</v>
      </c>
      <c r="F12" s="3">
        <v>-114.719967216642</v>
      </c>
    </row>
    <row r="13" spans="1:6" x14ac:dyDescent="0.25">
      <c r="A13" s="3" t="s">
        <v>250</v>
      </c>
      <c r="B13" s="3" t="s">
        <v>22</v>
      </c>
      <c r="C13" s="3">
        <v>682253</v>
      </c>
      <c r="D13" s="3">
        <v>4909568</v>
      </c>
      <c r="E13" s="3">
        <v>44.316510662085697</v>
      </c>
      <c r="F13" s="3">
        <v>-114.71461589049299</v>
      </c>
    </row>
    <row r="14" spans="1:6" x14ac:dyDescent="0.25">
      <c r="A14" s="3" t="s">
        <v>24</v>
      </c>
      <c r="B14" s="3" t="s">
        <v>25</v>
      </c>
      <c r="C14" s="3">
        <v>681932</v>
      </c>
      <c r="D14" s="3">
        <v>4908445</v>
      </c>
      <c r="E14" s="3">
        <v>44.306488740999001</v>
      </c>
      <c r="F14" s="3">
        <v>-114.71902945808699</v>
      </c>
    </row>
    <row r="15" spans="1:6" x14ac:dyDescent="0.25">
      <c r="A15" s="232" t="s">
        <v>245</v>
      </c>
      <c r="B15" s="3" t="s">
        <v>26</v>
      </c>
      <c r="C15" s="3">
        <v>696937</v>
      </c>
      <c r="D15" s="3">
        <v>4967754</v>
      </c>
      <c r="E15" s="3">
        <v>44.836010999999999</v>
      </c>
      <c r="F15" s="3">
        <v>-114.50837799999999</v>
      </c>
    </row>
    <row r="16" spans="1:6" x14ac:dyDescent="0.25">
      <c r="A16" s="232" t="s">
        <v>246</v>
      </c>
      <c r="B16" s="3" t="s">
        <v>27</v>
      </c>
      <c r="C16" s="3">
        <v>697881</v>
      </c>
      <c r="D16" s="3">
        <v>4966232</v>
      </c>
      <c r="E16" s="3">
        <v>44.822063999999997</v>
      </c>
      <c r="F16" s="3">
        <v>-114.497041</v>
      </c>
    </row>
    <row r="17" spans="1:6" x14ac:dyDescent="0.25">
      <c r="A17" s="5" t="s">
        <v>197</v>
      </c>
      <c r="B17" s="5" t="s">
        <v>238</v>
      </c>
      <c r="C17" s="5">
        <v>705720</v>
      </c>
      <c r="D17" s="5">
        <v>4888191</v>
      </c>
      <c r="E17" s="5">
        <v>44.118000000000002</v>
      </c>
      <c r="F17" s="5">
        <v>-114.429</v>
      </c>
    </row>
    <row r="18" spans="1:6" x14ac:dyDescent="0.25">
      <c r="A18" s="232" t="s">
        <v>239</v>
      </c>
      <c r="B18" s="3" t="s">
        <v>28</v>
      </c>
      <c r="C18" s="3">
        <v>703323</v>
      </c>
      <c r="D18" s="3">
        <v>4880619</v>
      </c>
      <c r="E18" s="3">
        <v>44.050539999999998</v>
      </c>
      <c r="F18" s="3">
        <v>-114.46185199999999</v>
      </c>
    </row>
    <row r="19" spans="1:6" x14ac:dyDescent="0.25">
      <c r="A19" s="232" t="s">
        <v>247</v>
      </c>
      <c r="B19" s="3" t="s">
        <v>29</v>
      </c>
      <c r="C19" s="3">
        <v>671301</v>
      </c>
      <c r="D19" s="3">
        <v>4904975</v>
      </c>
      <c r="E19" s="3">
        <v>44.277850999999998</v>
      </c>
      <c r="F19" s="3">
        <v>-114.853352</v>
      </c>
    </row>
    <row r="20" spans="1:6" x14ac:dyDescent="0.25">
      <c r="A20" s="3" t="s">
        <v>248</v>
      </c>
      <c r="B20" s="3" t="s">
        <v>30</v>
      </c>
      <c r="C20" s="3">
        <v>674160</v>
      </c>
      <c r="D20" s="3">
        <v>4903517</v>
      </c>
      <c r="E20" s="3">
        <v>44.264054000000002</v>
      </c>
      <c r="F20" s="3">
        <v>-114.818046</v>
      </c>
    </row>
    <row r="21" spans="1:6" x14ac:dyDescent="0.25">
      <c r="A21" s="5" t="s">
        <v>243</v>
      </c>
      <c r="B21" s="5" t="s">
        <v>241</v>
      </c>
      <c r="C21" s="5">
        <v>694435</v>
      </c>
      <c r="D21" s="5">
        <v>4903043</v>
      </c>
      <c r="E21" s="3">
        <v>44.2547</v>
      </c>
      <c r="F21" s="3">
        <v>-114.56440000000001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8D182-9DE3-4E68-8B7C-11B52A43051B}">
  <dimension ref="A1:K97"/>
  <sheetViews>
    <sheetView workbookViewId="0">
      <selection activeCell="B26" sqref="B26"/>
    </sheetView>
  </sheetViews>
  <sheetFormatPr defaultRowHeight="13.2" x14ac:dyDescent="0.25"/>
  <sheetData>
    <row r="1" spans="1:11" x14ac:dyDescent="0.25">
      <c r="A1" s="59" t="s">
        <v>176</v>
      </c>
    </row>
    <row r="2" spans="1:11" x14ac:dyDescent="0.25">
      <c r="A2" t="s">
        <v>32</v>
      </c>
    </row>
    <row r="5" spans="1:11" ht="14.4" x14ac:dyDescent="0.3">
      <c r="A5" s="150" t="s">
        <v>23</v>
      </c>
      <c r="B5" s="150"/>
      <c r="C5" s="150"/>
      <c r="D5" s="151"/>
      <c r="E5" s="151"/>
      <c r="F5" s="151"/>
    </row>
    <row r="6" spans="1:11" ht="14.4" x14ac:dyDescent="0.3">
      <c r="A6" s="152" t="s">
        <v>177</v>
      </c>
      <c r="B6" s="152"/>
      <c r="C6" s="152"/>
      <c r="D6" s="151"/>
      <c r="E6" s="151"/>
      <c r="F6" s="151"/>
      <c r="G6" s="12" t="s">
        <v>35</v>
      </c>
      <c r="H6" s="12" t="s">
        <v>36</v>
      </c>
      <c r="I6" s="12" t="s">
        <v>37</v>
      </c>
      <c r="J6" s="12" t="s">
        <v>38</v>
      </c>
      <c r="K6" s="12" t="s">
        <v>39</v>
      </c>
    </row>
    <row r="7" spans="1:11" ht="15" thickBot="1" x14ac:dyDescent="0.35">
      <c r="A7" s="150" t="s">
        <v>132</v>
      </c>
      <c r="B7" s="153" t="s">
        <v>41</v>
      </c>
      <c r="C7" s="153" t="s">
        <v>42</v>
      </c>
      <c r="D7" s="151"/>
      <c r="E7" s="151"/>
      <c r="F7" s="151"/>
      <c r="G7" s="12" t="s">
        <v>43</v>
      </c>
      <c r="H7" s="12" t="s">
        <v>43</v>
      </c>
      <c r="I7" s="12" t="s">
        <v>44</v>
      </c>
      <c r="J7" s="12" t="s">
        <v>45</v>
      </c>
      <c r="K7" s="12" t="s">
        <v>45</v>
      </c>
    </row>
    <row r="8" spans="1:11" ht="15" thickTop="1" x14ac:dyDescent="0.3">
      <c r="A8" s="154">
        <v>0.1</v>
      </c>
      <c r="B8" s="154">
        <v>0</v>
      </c>
      <c r="C8" s="154">
        <v>0</v>
      </c>
      <c r="D8" s="151"/>
      <c r="E8" s="151"/>
      <c r="F8" s="155" t="s">
        <v>46</v>
      </c>
      <c r="G8" s="17"/>
      <c r="H8" s="17"/>
      <c r="I8" s="17"/>
    </row>
    <row r="9" spans="1:11" ht="14.4" x14ac:dyDescent="0.3">
      <c r="A9" s="156">
        <v>0.2</v>
      </c>
      <c r="B9" s="156">
        <v>0.2</v>
      </c>
      <c r="C9" s="156">
        <v>-0.02</v>
      </c>
      <c r="D9" s="151"/>
      <c r="E9" s="155" t="s">
        <v>125</v>
      </c>
      <c r="F9" s="155">
        <v>1.3</v>
      </c>
      <c r="G9" s="17">
        <f>(A10-A8)*3.28084/2</f>
        <v>0.32808399999999999</v>
      </c>
      <c r="H9" s="18">
        <f>B9</f>
        <v>0.2</v>
      </c>
      <c r="I9" s="17">
        <f>C9*3.28084</f>
        <v>-6.5616800000000003E-2</v>
      </c>
      <c r="J9">
        <f>G9*H9*I9</f>
        <v>-4.3055644422400003E-3</v>
      </c>
      <c r="K9">
        <f>SUM(J9:J19)</f>
        <v>0.34304584693547208</v>
      </c>
    </row>
    <row r="10" spans="1:11" ht="14.4" x14ac:dyDescent="0.3">
      <c r="A10" s="156">
        <v>0.3</v>
      </c>
      <c r="B10" s="156">
        <v>0.2</v>
      </c>
      <c r="C10" s="156">
        <v>0.27</v>
      </c>
      <c r="D10" s="151"/>
      <c r="E10" s="155" t="s">
        <v>48</v>
      </c>
      <c r="F10" s="155">
        <v>0.1</v>
      </c>
      <c r="G10" s="17">
        <f t="shared" ref="G10:G19" si="0">(A11-A9)*3.28084/2</f>
        <v>0.32808400000000004</v>
      </c>
      <c r="H10" s="18">
        <f t="shared" ref="H10:H19" si="1">B10</f>
        <v>0.2</v>
      </c>
      <c r="I10" s="17">
        <f t="shared" ref="I10:I19" si="2">C10*3.28084</f>
        <v>0.88582680000000003</v>
      </c>
      <c r="J10">
        <f t="shared" ref="J10:J19" si="3">G10*H10*I10</f>
        <v>5.8125119970240016E-2</v>
      </c>
    </row>
    <row r="11" spans="1:11" ht="14.4" x14ac:dyDescent="0.3">
      <c r="A11" s="156">
        <v>0.4</v>
      </c>
      <c r="B11" s="156">
        <v>0.2</v>
      </c>
      <c r="C11" s="156">
        <v>0.52</v>
      </c>
      <c r="D11" s="151"/>
      <c r="E11" s="151"/>
      <c r="F11" s="151"/>
      <c r="G11" s="17">
        <f t="shared" si="0"/>
        <v>0.32808400000000004</v>
      </c>
      <c r="H11" s="18">
        <f t="shared" si="1"/>
        <v>0.2</v>
      </c>
      <c r="I11" s="17">
        <f t="shared" si="2"/>
        <v>1.7060368000000001</v>
      </c>
      <c r="J11">
        <f t="shared" si="3"/>
        <v>0.11194467549824004</v>
      </c>
    </row>
    <row r="12" spans="1:11" ht="14.4" x14ac:dyDescent="0.3">
      <c r="A12" s="156">
        <v>0.5</v>
      </c>
      <c r="B12" s="156">
        <v>0.15</v>
      </c>
      <c r="C12" s="156">
        <v>0.31</v>
      </c>
      <c r="D12" s="151"/>
      <c r="E12" s="151"/>
      <c r="F12" s="151"/>
      <c r="G12" s="17">
        <f t="shared" si="0"/>
        <v>0.32808399999999993</v>
      </c>
      <c r="H12" s="18">
        <f t="shared" si="1"/>
        <v>0.15</v>
      </c>
      <c r="I12" s="17">
        <f t="shared" si="2"/>
        <v>1.0170604000000001</v>
      </c>
      <c r="J12">
        <f t="shared" si="3"/>
        <v>5.005218664103999E-2</v>
      </c>
    </row>
    <row r="13" spans="1:11" ht="14.4" x14ac:dyDescent="0.3">
      <c r="A13" s="156">
        <v>0.6</v>
      </c>
      <c r="B13" s="156">
        <v>0.12</v>
      </c>
      <c r="C13" s="156">
        <v>0.19</v>
      </c>
      <c r="D13" s="151"/>
      <c r="E13" s="151"/>
      <c r="F13" s="151"/>
      <c r="G13" s="17">
        <f t="shared" si="0"/>
        <v>0.32808399999999993</v>
      </c>
      <c r="H13" s="18">
        <f t="shared" si="1"/>
        <v>0.12</v>
      </c>
      <c r="I13" s="17">
        <f t="shared" si="2"/>
        <v>0.62335960000000001</v>
      </c>
      <c r="J13">
        <f t="shared" si="3"/>
        <v>2.4541717320767993E-2</v>
      </c>
    </row>
    <row r="14" spans="1:11" ht="14.4" x14ac:dyDescent="0.3">
      <c r="A14" s="156">
        <v>0.7</v>
      </c>
      <c r="B14" s="156">
        <v>0.17</v>
      </c>
      <c r="C14" s="156">
        <v>0.12</v>
      </c>
      <c r="D14" s="151"/>
      <c r="E14" s="151"/>
      <c r="F14" s="151"/>
      <c r="G14" s="17">
        <f t="shared" si="0"/>
        <v>0.3280840000000001</v>
      </c>
      <c r="H14" s="18">
        <f t="shared" si="1"/>
        <v>0.17</v>
      </c>
      <c r="I14" s="17">
        <f t="shared" si="2"/>
        <v>0.39370079999999996</v>
      </c>
      <c r="J14">
        <f t="shared" si="3"/>
        <v>2.1958378655424007E-2</v>
      </c>
    </row>
    <row r="15" spans="1:11" ht="14.4" x14ac:dyDescent="0.3">
      <c r="A15" s="156">
        <v>0.8</v>
      </c>
      <c r="B15" s="156">
        <v>0.15</v>
      </c>
      <c r="C15" s="156">
        <v>0.31</v>
      </c>
      <c r="D15" s="151"/>
      <c r="E15" s="151"/>
      <c r="F15" s="151"/>
      <c r="G15" s="17">
        <f t="shared" si="0"/>
        <v>0.3280840000000001</v>
      </c>
      <c r="H15" s="18">
        <f t="shared" si="1"/>
        <v>0.15</v>
      </c>
      <c r="I15" s="17">
        <f t="shared" si="2"/>
        <v>1.0170604000000001</v>
      </c>
      <c r="J15">
        <f t="shared" si="3"/>
        <v>5.0052186641040018E-2</v>
      </c>
    </row>
    <row r="16" spans="1:11" ht="14.4" x14ac:dyDescent="0.3">
      <c r="A16" s="156">
        <v>0.9</v>
      </c>
      <c r="B16" s="156">
        <v>0.15</v>
      </c>
      <c r="C16" s="156">
        <v>0.15</v>
      </c>
      <c r="D16" s="151"/>
      <c r="E16" s="151"/>
      <c r="F16" s="151"/>
      <c r="G16" s="17">
        <f t="shared" si="0"/>
        <v>0.32808399999999993</v>
      </c>
      <c r="H16" s="18">
        <f t="shared" si="1"/>
        <v>0.15</v>
      </c>
      <c r="I16" s="17">
        <f t="shared" si="2"/>
        <v>0.49212599999999995</v>
      </c>
      <c r="J16">
        <f t="shared" si="3"/>
        <v>2.4218799987599991E-2</v>
      </c>
    </row>
    <row r="17" spans="1:11" ht="14.4" x14ac:dyDescent="0.3">
      <c r="A17" s="156">
        <v>1</v>
      </c>
      <c r="B17" s="156">
        <v>0.1</v>
      </c>
      <c r="C17" s="156">
        <v>0.01</v>
      </c>
      <c r="D17" s="151"/>
      <c r="E17" s="151"/>
      <c r="F17" s="151"/>
      <c r="G17" s="17">
        <f t="shared" si="0"/>
        <v>0.3280840000000001</v>
      </c>
      <c r="H17" s="18">
        <f t="shared" si="1"/>
        <v>0.1</v>
      </c>
      <c r="I17" s="17">
        <f t="shared" si="2"/>
        <v>3.2808400000000001E-2</v>
      </c>
      <c r="J17">
        <f t="shared" si="3"/>
        <v>1.0763911105600003E-3</v>
      </c>
    </row>
    <row r="18" spans="1:11" ht="14.4" x14ac:dyDescent="0.3">
      <c r="A18" s="156">
        <v>1.1000000000000001</v>
      </c>
      <c r="B18" s="156">
        <v>0</v>
      </c>
      <c r="C18" s="156">
        <v>0</v>
      </c>
      <c r="D18" s="151"/>
      <c r="E18" s="151"/>
      <c r="F18" s="151"/>
      <c r="G18" s="17">
        <f t="shared" si="0"/>
        <v>0.32808399999999993</v>
      </c>
      <c r="H18" s="18">
        <f t="shared" si="1"/>
        <v>0</v>
      </c>
      <c r="I18" s="17">
        <f t="shared" si="2"/>
        <v>0</v>
      </c>
      <c r="J18">
        <f t="shared" si="3"/>
        <v>0</v>
      </c>
    </row>
    <row r="19" spans="1:11" ht="14.4" x14ac:dyDescent="0.3">
      <c r="A19" s="156">
        <v>1.2</v>
      </c>
      <c r="B19" s="156">
        <v>0.1</v>
      </c>
      <c r="C19" s="156">
        <v>0.05</v>
      </c>
      <c r="D19" s="151"/>
      <c r="E19" s="151"/>
      <c r="F19" s="151"/>
      <c r="G19" s="17">
        <f t="shared" si="0"/>
        <v>0.32808399999999993</v>
      </c>
      <c r="H19" s="18">
        <f t="shared" si="1"/>
        <v>0.1</v>
      </c>
      <c r="I19" s="17">
        <f t="shared" si="2"/>
        <v>0.16404200000000002</v>
      </c>
      <c r="J19">
        <f t="shared" si="3"/>
        <v>5.3819555528000001E-3</v>
      </c>
    </row>
    <row r="20" spans="1:11" ht="14.4" x14ac:dyDescent="0.3">
      <c r="A20" s="156">
        <v>1.3</v>
      </c>
      <c r="B20" s="156">
        <v>0</v>
      </c>
      <c r="C20" s="156">
        <v>0</v>
      </c>
      <c r="D20" s="151"/>
      <c r="E20" s="151"/>
      <c r="F20" s="151"/>
      <c r="G20" s="17"/>
      <c r="H20" s="18"/>
      <c r="I20" s="17"/>
    </row>
    <row r="23" spans="1:11" ht="14.4" x14ac:dyDescent="0.3">
      <c r="A23" s="150" t="s">
        <v>23</v>
      </c>
      <c r="B23" s="150"/>
      <c r="C23" s="150"/>
      <c r="D23" s="151"/>
      <c r="E23" s="151"/>
      <c r="F23" s="151"/>
    </row>
    <row r="24" spans="1:11" ht="14.4" x14ac:dyDescent="0.3">
      <c r="A24" s="152" t="s">
        <v>178</v>
      </c>
      <c r="B24" s="152"/>
      <c r="C24" s="152"/>
      <c r="D24" s="151"/>
      <c r="E24" s="151"/>
      <c r="F24" s="151"/>
      <c r="G24" s="12" t="s">
        <v>35</v>
      </c>
      <c r="H24" s="12" t="s">
        <v>36</v>
      </c>
      <c r="I24" s="12" t="s">
        <v>37</v>
      </c>
      <c r="J24" s="12" t="s">
        <v>38</v>
      </c>
      <c r="K24" s="12" t="s">
        <v>39</v>
      </c>
    </row>
    <row r="25" spans="1:11" ht="15" thickBot="1" x14ac:dyDescent="0.35">
      <c r="A25" s="157" t="s">
        <v>179</v>
      </c>
      <c r="B25" s="157" t="s">
        <v>41</v>
      </c>
      <c r="C25" s="157" t="s">
        <v>42</v>
      </c>
      <c r="D25" s="151"/>
      <c r="E25" s="151"/>
      <c r="F25" s="155" t="s">
        <v>56</v>
      </c>
      <c r="G25" s="12" t="s">
        <v>43</v>
      </c>
      <c r="H25" s="12" t="s">
        <v>43</v>
      </c>
      <c r="I25" s="12" t="s">
        <v>44</v>
      </c>
      <c r="J25" s="12" t="s">
        <v>45</v>
      </c>
      <c r="K25" s="12" t="s">
        <v>45</v>
      </c>
    </row>
    <row r="26" spans="1:11" ht="14.4" x14ac:dyDescent="0.3">
      <c r="A26" s="155">
        <v>6</v>
      </c>
      <c r="B26" s="155">
        <v>0.05</v>
      </c>
      <c r="C26" s="155">
        <v>0</v>
      </c>
      <c r="D26" s="151"/>
      <c r="E26" s="155" t="s">
        <v>48</v>
      </c>
      <c r="F26" s="155">
        <v>6</v>
      </c>
      <c r="G26" s="17"/>
      <c r="H26" s="17"/>
      <c r="I26" s="17"/>
    </row>
    <row r="27" spans="1:11" ht="14.4" x14ac:dyDescent="0.3">
      <c r="A27" s="155">
        <v>5.8</v>
      </c>
      <c r="B27" s="155">
        <v>0.1</v>
      </c>
      <c r="C27" s="155">
        <v>0.01</v>
      </c>
      <c r="D27" s="151"/>
      <c r="E27" s="155" t="s">
        <v>125</v>
      </c>
      <c r="F27" s="155">
        <v>1.2</v>
      </c>
      <c r="G27" s="17">
        <f>((A28-A26)/2)*-1</f>
        <v>0.20000000000000018</v>
      </c>
      <c r="H27" s="18">
        <f>B27</f>
        <v>0.1</v>
      </c>
      <c r="I27" s="17">
        <f>C27*3.28084</f>
        <v>3.2808400000000001E-2</v>
      </c>
      <c r="J27">
        <f>G27*H27*I27</f>
        <v>6.5616800000000059E-4</v>
      </c>
      <c r="K27">
        <f>SUM(J27:J49)</f>
        <v>9.1051184015999986</v>
      </c>
    </row>
    <row r="28" spans="1:11" ht="14.4" x14ac:dyDescent="0.3">
      <c r="A28" s="155">
        <v>5.6</v>
      </c>
      <c r="B28" s="155">
        <v>0.5</v>
      </c>
      <c r="C28" s="155">
        <v>0.02</v>
      </c>
      <c r="D28" s="151"/>
      <c r="E28" s="151"/>
      <c r="F28" s="151"/>
      <c r="G28" s="17">
        <f t="shared" ref="G28:G49" si="4">((A29-A27)/2)*-1</f>
        <v>0.19999999999999973</v>
      </c>
      <c r="H28" s="18">
        <f t="shared" ref="H28:H49" si="5">B28</f>
        <v>0.5</v>
      </c>
      <c r="I28" s="17">
        <f t="shared" ref="I28:I49" si="6">C28*3.28084</f>
        <v>6.5616800000000003E-2</v>
      </c>
      <c r="J28">
        <f t="shared" ref="J28:J49" si="7">G28*H28*I28</f>
        <v>6.5616799999999916E-3</v>
      </c>
    </row>
    <row r="29" spans="1:11" ht="14.4" x14ac:dyDescent="0.3">
      <c r="A29" s="155">
        <v>5.4</v>
      </c>
      <c r="B29" s="155">
        <v>0.65</v>
      </c>
      <c r="C29" s="155">
        <v>0.73</v>
      </c>
      <c r="D29" s="151"/>
      <c r="E29" s="151"/>
      <c r="F29" s="151"/>
      <c r="G29" s="17">
        <f t="shared" si="4"/>
        <v>0.19999999999999973</v>
      </c>
      <c r="H29" s="18">
        <f t="shared" si="5"/>
        <v>0.65</v>
      </c>
      <c r="I29" s="17">
        <f t="shared" si="6"/>
        <v>2.3950131999999997</v>
      </c>
      <c r="J29">
        <f t="shared" si="7"/>
        <v>0.31135171599999956</v>
      </c>
    </row>
    <row r="30" spans="1:11" ht="14.4" x14ac:dyDescent="0.3">
      <c r="A30" s="155">
        <v>5.2</v>
      </c>
      <c r="B30" s="155">
        <v>0.7</v>
      </c>
      <c r="C30" s="155">
        <v>0.89</v>
      </c>
      <c r="D30" s="151"/>
      <c r="E30" s="151"/>
      <c r="F30" s="151"/>
      <c r="G30" s="17">
        <f t="shared" si="4"/>
        <v>0.20000000000000018</v>
      </c>
      <c r="H30" s="18">
        <f t="shared" si="5"/>
        <v>0.7</v>
      </c>
      <c r="I30" s="17">
        <f t="shared" si="6"/>
        <v>2.9199476</v>
      </c>
      <c r="J30">
        <f t="shared" si="7"/>
        <v>0.40879266400000036</v>
      </c>
    </row>
    <row r="31" spans="1:11" ht="14.4" x14ac:dyDescent="0.3">
      <c r="A31" s="155">
        <v>5</v>
      </c>
      <c r="B31" s="155">
        <v>0.7</v>
      </c>
      <c r="C31" s="155">
        <v>1.1599999999999999</v>
      </c>
      <c r="D31" s="151"/>
      <c r="E31" s="151"/>
      <c r="F31" s="151"/>
      <c r="G31" s="17">
        <f t="shared" si="4"/>
        <v>0.20000000000000018</v>
      </c>
      <c r="H31" s="18">
        <f t="shared" si="5"/>
        <v>0.7</v>
      </c>
      <c r="I31" s="17">
        <f t="shared" si="6"/>
        <v>3.8057743999999998</v>
      </c>
      <c r="J31">
        <f t="shared" si="7"/>
        <v>0.5328084160000004</v>
      </c>
    </row>
    <row r="32" spans="1:11" ht="14.4" x14ac:dyDescent="0.3">
      <c r="A32" s="155">
        <v>4.8</v>
      </c>
      <c r="B32" s="155">
        <v>0.7</v>
      </c>
      <c r="C32" s="155">
        <v>0.9</v>
      </c>
      <c r="D32" s="151"/>
      <c r="E32" s="151"/>
      <c r="F32" s="151"/>
      <c r="G32" s="17">
        <f t="shared" si="4"/>
        <v>0.20000000000000018</v>
      </c>
      <c r="H32" s="18">
        <f t="shared" si="5"/>
        <v>0.7</v>
      </c>
      <c r="I32" s="17">
        <f t="shared" si="6"/>
        <v>2.9527559999999999</v>
      </c>
      <c r="J32">
        <f t="shared" si="7"/>
        <v>0.41338584000000034</v>
      </c>
    </row>
    <row r="33" spans="1:10" ht="14.4" x14ac:dyDescent="0.3">
      <c r="A33" s="155">
        <v>4.5999999999999996</v>
      </c>
      <c r="B33" s="155">
        <v>0.65</v>
      </c>
      <c r="C33" s="155">
        <v>0.95</v>
      </c>
      <c r="D33" s="151"/>
      <c r="E33" s="151"/>
      <c r="F33" s="151"/>
      <c r="G33" s="17">
        <f t="shared" si="4"/>
        <v>0.19999999999999973</v>
      </c>
      <c r="H33" s="18">
        <f t="shared" si="5"/>
        <v>0.65</v>
      </c>
      <c r="I33" s="17">
        <f t="shared" si="6"/>
        <v>3.1167979999999997</v>
      </c>
      <c r="J33">
        <f t="shared" si="7"/>
        <v>0.40518373999999946</v>
      </c>
    </row>
    <row r="34" spans="1:10" ht="14.4" x14ac:dyDescent="0.3">
      <c r="A34" s="155">
        <v>4.4000000000000004</v>
      </c>
      <c r="B34" s="155">
        <v>0.65</v>
      </c>
      <c r="C34" s="155">
        <v>1.1100000000000001</v>
      </c>
      <c r="D34" s="151"/>
      <c r="E34" s="151"/>
      <c r="F34" s="151"/>
      <c r="G34" s="17">
        <f t="shared" si="4"/>
        <v>0.19999999999999973</v>
      </c>
      <c r="H34" s="18">
        <f t="shared" si="5"/>
        <v>0.65</v>
      </c>
      <c r="I34" s="17">
        <f t="shared" si="6"/>
        <v>3.6417324000000004</v>
      </c>
      <c r="J34">
        <f t="shared" si="7"/>
        <v>0.47342521199999948</v>
      </c>
    </row>
    <row r="35" spans="1:10" ht="14.4" x14ac:dyDescent="0.3">
      <c r="A35" s="155">
        <v>4.2</v>
      </c>
      <c r="B35" s="155">
        <v>0.65</v>
      </c>
      <c r="C35" s="155">
        <v>1.32</v>
      </c>
      <c r="D35" s="151"/>
      <c r="E35" s="151"/>
      <c r="F35" s="151"/>
      <c r="G35" s="17">
        <f t="shared" si="4"/>
        <v>0.20000000000000018</v>
      </c>
      <c r="H35" s="18">
        <f t="shared" si="5"/>
        <v>0.65</v>
      </c>
      <c r="I35" s="17">
        <f t="shared" si="6"/>
        <v>4.3307088</v>
      </c>
      <c r="J35">
        <f t="shared" si="7"/>
        <v>0.56299214400000053</v>
      </c>
    </row>
    <row r="36" spans="1:10" ht="14.4" x14ac:dyDescent="0.3">
      <c r="A36" s="155">
        <v>4</v>
      </c>
      <c r="B36" s="155">
        <v>0.65</v>
      </c>
      <c r="C36" s="155">
        <v>1.21</v>
      </c>
      <c r="G36" s="17">
        <f t="shared" si="4"/>
        <v>0.20000000000000018</v>
      </c>
      <c r="H36" s="18">
        <f t="shared" si="5"/>
        <v>0.65</v>
      </c>
      <c r="I36" s="17">
        <f t="shared" si="6"/>
        <v>3.9698164</v>
      </c>
      <c r="J36">
        <f t="shared" si="7"/>
        <v>0.51607613200000046</v>
      </c>
    </row>
    <row r="37" spans="1:10" ht="14.4" x14ac:dyDescent="0.3">
      <c r="A37" s="155">
        <v>3.8</v>
      </c>
      <c r="B37" s="155">
        <v>0.65</v>
      </c>
      <c r="C37" s="155">
        <v>1.21</v>
      </c>
      <c r="G37" s="17">
        <f t="shared" si="4"/>
        <v>0.19999999999999996</v>
      </c>
      <c r="H37" s="18">
        <f t="shared" si="5"/>
        <v>0.65</v>
      </c>
      <c r="I37" s="17">
        <f t="shared" si="6"/>
        <v>3.9698164</v>
      </c>
      <c r="J37">
        <f t="shared" si="7"/>
        <v>0.51607613199999991</v>
      </c>
    </row>
    <row r="38" spans="1:10" ht="14.4" x14ac:dyDescent="0.3">
      <c r="A38" s="155">
        <v>3.6</v>
      </c>
      <c r="B38" s="155">
        <v>0.71</v>
      </c>
      <c r="C38" s="155">
        <v>1.17</v>
      </c>
      <c r="G38" s="17">
        <f t="shared" si="4"/>
        <v>0.19999999999999996</v>
      </c>
      <c r="H38" s="18">
        <f t="shared" si="5"/>
        <v>0.71</v>
      </c>
      <c r="I38" s="17">
        <f t="shared" si="6"/>
        <v>3.8385827999999997</v>
      </c>
      <c r="J38">
        <f t="shared" si="7"/>
        <v>0.5450787575999998</v>
      </c>
    </row>
    <row r="39" spans="1:10" ht="14.4" x14ac:dyDescent="0.3">
      <c r="A39" s="155">
        <v>3.4</v>
      </c>
      <c r="B39" s="155">
        <v>0.7</v>
      </c>
      <c r="C39" s="155">
        <v>1.1399999999999999</v>
      </c>
      <c r="G39" s="17">
        <f t="shared" si="4"/>
        <v>0.19999999999999996</v>
      </c>
      <c r="H39" s="18">
        <f t="shared" si="5"/>
        <v>0.7</v>
      </c>
      <c r="I39" s="17">
        <f t="shared" si="6"/>
        <v>3.7401575999999999</v>
      </c>
      <c r="J39">
        <f t="shared" si="7"/>
        <v>0.52362206399999978</v>
      </c>
    </row>
    <row r="40" spans="1:10" ht="14.4" x14ac:dyDescent="0.3">
      <c r="A40" s="155">
        <v>3.2</v>
      </c>
      <c r="B40" s="155">
        <v>0.7</v>
      </c>
      <c r="C40" s="155">
        <v>1.27</v>
      </c>
      <c r="G40" s="17">
        <f t="shared" si="4"/>
        <v>0.19999999999999996</v>
      </c>
      <c r="H40" s="18">
        <f t="shared" si="5"/>
        <v>0.7</v>
      </c>
      <c r="I40" s="17">
        <f t="shared" si="6"/>
        <v>4.1666667999999998</v>
      </c>
      <c r="J40">
        <f t="shared" si="7"/>
        <v>0.58333335199999981</v>
      </c>
    </row>
    <row r="41" spans="1:10" ht="14.4" x14ac:dyDescent="0.3">
      <c r="A41" s="155">
        <v>3</v>
      </c>
      <c r="B41" s="155">
        <v>0.7</v>
      </c>
      <c r="C41" s="155">
        <v>1.44</v>
      </c>
      <c r="G41" s="17">
        <f t="shared" si="4"/>
        <v>0.20000000000000018</v>
      </c>
      <c r="H41" s="18">
        <f t="shared" si="5"/>
        <v>0.7</v>
      </c>
      <c r="I41" s="17">
        <f t="shared" si="6"/>
        <v>4.7244095999999995</v>
      </c>
      <c r="J41">
        <f t="shared" si="7"/>
        <v>0.66141734400000052</v>
      </c>
    </row>
    <row r="42" spans="1:10" ht="14.4" x14ac:dyDescent="0.3">
      <c r="A42" s="155">
        <v>2.8</v>
      </c>
      <c r="B42" s="155">
        <v>0.7</v>
      </c>
      <c r="C42" s="155">
        <v>1.19</v>
      </c>
      <c r="G42" s="17">
        <f t="shared" si="4"/>
        <v>0.19999999999999996</v>
      </c>
      <c r="H42" s="18">
        <f t="shared" si="5"/>
        <v>0.7</v>
      </c>
      <c r="I42" s="17">
        <f t="shared" si="6"/>
        <v>3.9041995999999997</v>
      </c>
      <c r="J42">
        <f t="shared" si="7"/>
        <v>0.54658794399999977</v>
      </c>
    </row>
    <row r="43" spans="1:10" ht="14.4" x14ac:dyDescent="0.3">
      <c r="A43" s="155">
        <v>2.6</v>
      </c>
      <c r="B43" s="155">
        <v>0.65</v>
      </c>
      <c r="C43" s="155">
        <v>1.08</v>
      </c>
      <c r="G43" s="17">
        <f t="shared" si="4"/>
        <v>0.19999999999999996</v>
      </c>
      <c r="H43" s="18">
        <f t="shared" si="5"/>
        <v>0.65</v>
      </c>
      <c r="I43" s="17">
        <f t="shared" si="6"/>
        <v>3.5433072000000001</v>
      </c>
      <c r="J43">
        <f t="shared" si="7"/>
        <v>0.46062993599999991</v>
      </c>
    </row>
    <row r="44" spans="1:10" ht="14.4" x14ac:dyDescent="0.3">
      <c r="A44" s="155">
        <v>2.4</v>
      </c>
      <c r="B44" s="155">
        <v>0.57999999999999996</v>
      </c>
      <c r="C44" s="155">
        <v>1</v>
      </c>
      <c r="G44" s="17">
        <f t="shared" si="4"/>
        <v>0.19999999999999996</v>
      </c>
      <c r="H44" s="18">
        <f t="shared" si="5"/>
        <v>0.57999999999999996</v>
      </c>
      <c r="I44" s="17">
        <f t="shared" si="6"/>
        <v>3.28084</v>
      </c>
      <c r="J44">
        <f t="shared" si="7"/>
        <v>0.38057743999999988</v>
      </c>
    </row>
    <row r="45" spans="1:10" ht="14.4" x14ac:dyDescent="0.3">
      <c r="A45" s="155">
        <v>2.2000000000000002</v>
      </c>
      <c r="B45" s="155">
        <v>0.55000000000000004</v>
      </c>
      <c r="C45" s="155">
        <v>1</v>
      </c>
      <c r="G45" s="17">
        <f t="shared" si="4"/>
        <v>0.19999999999999996</v>
      </c>
      <c r="H45" s="18">
        <f t="shared" si="5"/>
        <v>0.55000000000000004</v>
      </c>
      <c r="I45" s="17">
        <f t="shared" si="6"/>
        <v>3.28084</v>
      </c>
      <c r="J45">
        <f t="shared" si="7"/>
        <v>0.36089239999999995</v>
      </c>
    </row>
    <row r="46" spans="1:10" ht="14.4" x14ac:dyDescent="0.3">
      <c r="A46" s="155">
        <v>2</v>
      </c>
      <c r="B46" s="155">
        <v>0.5</v>
      </c>
      <c r="C46" s="155">
        <v>1.01</v>
      </c>
      <c r="G46" s="17">
        <f t="shared" si="4"/>
        <v>0.20000000000000007</v>
      </c>
      <c r="H46" s="18">
        <f t="shared" si="5"/>
        <v>0.5</v>
      </c>
      <c r="I46" s="17">
        <f t="shared" si="6"/>
        <v>3.3136483999999999</v>
      </c>
      <c r="J46">
        <f t="shared" si="7"/>
        <v>0.3313648400000001</v>
      </c>
    </row>
    <row r="47" spans="1:10" ht="14.4" x14ac:dyDescent="0.3">
      <c r="A47" s="155">
        <v>1.8</v>
      </c>
      <c r="B47" s="155">
        <v>0.45</v>
      </c>
      <c r="C47" s="155">
        <v>1.1000000000000001</v>
      </c>
      <c r="G47" s="17">
        <f t="shared" si="4"/>
        <v>0.19999999999999996</v>
      </c>
      <c r="H47" s="18">
        <f t="shared" si="5"/>
        <v>0.45</v>
      </c>
      <c r="I47" s="17">
        <f t="shared" si="6"/>
        <v>3.6089240000000005</v>
      </c>
      <c r="J47">
        <f t="shared" si="7"/>
        <v>0.32480315999999998</v>
      </c>
    </row>
    <row r="48" spans="1:10" ht="14.4" x14ac:dyDescent="0.3">
      <c r="A48" s="155">
        <v>1.6</v>
      </c>
      <c r="B48" s="155">
        <v>0.5</v>
      </c>
      <c r="C48" s="155">
        <v>0.61</v>
      </c>
      <c r="G48" s="17">
        <f t="shared" si="4"/>
        <v>0.20000000000000007</v>
      </c>
      <c r="H48" s="18">
        <f t="shared" si="5"/>
        <v>0.5</v>
      </c>
      <c r="I48" s="17">
        <f t="shared" si="6"/>
        <v>2.0013123999999998</v>
      </c>
      <c r="J48">
        <f t="shared" si="7"/>
        <v>0.20013124000000004</v>
      </c>
    </row>
    <row r="49" spans="1:11" ht="14.4" x14ac:dyDescent="0.3">
      <c r="A49" s="155">
        <v>1.4</v>
      </c>
      <c r="B49" s="155">
        <v>0.5</v>
      </c>
      <c r="C49" s="155">
        <v>0.12</v>
      </c>
      <c r="G49" s="17">
        <f t="shared" si="4"/>
        <v>0.20000000000000007</v>
      </c>
      <c r="H49" s="18">
        <f t="shared" si="5"/>
        <v>0.5</v>
      </c>
      <c r="I49" s="17">
        <f t="shared" si="6"/>
        <v>0.39370079999999996</v>
      </c>
      <c r="J49">
        <f t="shared" si="7"/>
        <v>3.9370080000000009E-2</v>
      </c>
    </row>
    <row r="50" spans="1:11" ht="14.4" x14ac:dyDescent="0.3">
      <c r="A50" s="155">
        <v>1.2</v>
      </c>
      <c r="B50" s="155">
        <v>0.5</v>
      </c>
      <c r="C50" s="155">
        <v>0.02</v>
      </c>
    </row>
    <row r="53" spans="1:11" ht="14.4" x14ac:dyDescent="0.3">
      <c r="A53" s="158" t="s">
        <v>23</v>
      </c>
      <c r="B53" s="153"/>
      <c r="C53" s="153"/>
      <c r="D53" s="153"/>
      <c r="E53" s="153"/>
      <c r="F53" s="151"/>
    </row>
    <row r="54" spans="1:11" ht="14.4" x14ac:dyDescent="0.3">
      <c r="A54" s="152" t="s">
        <v>180</v>
      </c>
      <c r="B54" s="152"/>
      <c r="C54" s="152"/>
      <c r="D54" s="151"/>
      <c r="E54" s="151"/>
      <c r="F54" s="155" t="s">
        <v>181</v>
      </c>
      <c r="G54" s="12" t="s">
        <v>35</v>
      </c>
      <c r="H54" s="12" t="s">
        <v>36</v>
      </c>
      <c r="I54" s="12" t="s">
        <v>37</v>
      </c>
      <c r="J54" s="12" t="s">
        <v>38</v>
      </c>
      <c r="K54" s="12" t="s">
        <v>39</v>
      </c>
    </row>
    <row r="55" spans="1:11" ht="15" thickBot="1" x14ac:dyDescent="0.35">
      <c r="A55" s="159" t="s">
        <v>182</v>
      </c>
      <c r="B55" s="157" t="s">
        <v>41</v>
      </c>
      <c r="C55" s="157" t="s">
        <v>42</v>
      </c>
      <c r="D55" s="151"/>
      <c r="E55" s="155" t="s">
        <v>47</v>
      </c>
      <c r="F55" s="155">
        <v>1.7</v>
      </c>
      <c r="G55" s="12" t="s">
        <v>43</v>
      </c>
      <c r="H55" s="12" t="s">
        <v>43</v>
      </c>
      <c r="I55" s="12" t="s">
        <v>44</v>
      </c>
      <c r="J55" s="12" t="s">
        <v>45</v>
      </c>
      <c r="K55" s="12" t="s">
        <v>45</v>
      </c>
    </row>
    <row r="56" spans="1:11" ht="14.4" x14ac:dyDescent="0.3">
      <c r="A56" s="155">
        <v>1.7</v>
      </c>
      <c r="B56" s="155">
        <v>0.25</v>
      </c>
      <c r="C56" s="155">
        <v>0.02</v>
      </c>
      <c r="D56" s="151"/>
      <c r="E56" s="155" t="s">
        <v>48</v>
      </c>
      <c r="F56" s="155">
        <v>0.36</v>
      </c>
      <c r="G56" s="17"/>
      <c r="H56" s="17"/>
      <c r="I56" s="17"/>
    </row>
    <row r="57" spans="1:11" ht="14.4" x14ac:dyDescent="0.3">
      <c r="A57" s="155">
        <v>1.6</v>
      </c>
      <c r="B57" s="155">
        <v>0.3</v>
      </c>
      <c r="C57" s="155">
        <v>0.45</v>
      </c>
      <c r="D57" s="151"/>
      <c r="E57" s="151"/>
      <c r="F57" s="151"/>
      <c r="G57" s="17">
        <f>((A58-A56)*3.28084/2)*-1</f>
        <v>0.32808399999999993</v>
      </c>
      <c r="H57" s="18">
        <f>B57</f>
        <v>0.3</v>
      </c>
      <c r="I57" s="17">
        <f>C57*3.28084</f>
        <v>1.476378</v>
      </c>
      <c r="J57">
        <f>G57*H57*I57</f>
        <v>0.14531279992559995</v>
      </c>
      <c r="K57">
        <f>SUM(J57:J69)</f>
        <v>4.9742186001198716</v>
      </c>
    </row>
    <row r="58" spans="1:11" ht="14.4" x14ac:dyDescent="0.3">
      <c r="A58" s="155">
        <v>1.5</v>
      </c>
      <c r="B58" s="155">
        <v>0.35</v>
      </c>
      <c r="C58" s="155">
        <v>0.52</v>
      </c>
      <c r="D58" s="151"/>
      <c r="E58" s="151"/>
      <c r="F58" s="151"/>
      <c r="G58" s="17">
        <f t="shared" ref="G58:G69" si="8">((A59-A57)*3.28084/2)*-1</f>
        <v>0.32808400000000026</v>
      </c>
      <c r="H58" s="18">
        <f t="shared" ref="H58:H69" si="9">B58</f>
        <v>0.35</v>
      </c>
      <c r="I58" s="17">
        <f t="shared" ref="I58:I69" si="10">C58*3.28084</f>
        <v>1.7060368000000001</v>
      </c>
      <c r="J58">
        <f t="shared" ref="J58:J69" si="11">G58*H58*I58</f>
        <v>0.19590318212192015</v>
      </c>
    </row>
    <row r="59" spans="1:11" ht="14.4" x14ac:dyDescent="0.3">
      <c r="A59" s="155">
        <v>1.4</v>
      </c>
      <c r="B59" s="155">
        <v>0.6</v>
      </c>
      <c r="C59" s="155">
        <v>0.92</v>
      </c>
      <c r="D59" s="151"/>
      <c r="E59" s="151"/>
      <c r="F59" s="151"/>
      <c r="G59" s="17">
        <f t="shared" si="8"/>
        <v>0.32808399999999993</v>
      </c>
      <c r="H59" s="18">
        <f t="shared" si="9"/>
        <v>0.6</v>
      </c>
      <c r="I59" s="17">
        <f t="shared" si="10"/>
        <v>3.0183728000000003</v>
      </c>
      <c r="J59">
        <f t="shared" si="11"/>
        <v>0.59416789302911988</v>
      </c>
    </row>
    <row r="60" spans="1:11" ht="14.4" x14ac:dyDescent="0.3">
      <c r="A60" s="155">
        <v>1.3</v>
      </c>
      <c r="B60" s="155">
        <v>0.6</v>
      </c>
      <c r="C60" s="155">
        <v>1.1399999999999999</v>
      </c>
      <c r="D60" s="151"/>
      <c r="E60" s="151"/>
      <c r="F60" s="151"/>
      <c r="G60" s="17">
        <f t="shared" si="8"/>
        <v>0.32808399999999993</v>
      </c>
      <c r="H60" s="18">
        <f t="shared" si="9"/>
        <v>0.6</v>
      </c>
      <c r="I60" s="17">
        <f t="shared" si="10"/>
        <v>3.7401575999999999</v>
      </c>
      <c r="J60">
        <f t="shared" si="11"/>
        <v>0.73625151962303981</v>
      </c>
    </row>
    <row r="61" spans="1:11" ht="14.4" x14ac:dyDescent="0.3">
      <c r="A61" s="155">
        <v>1.2</v>
      </c>
      <c r="B61" s="155">
        <v>0.5</v>
      </c>
      <c r="C61" s="155">
        <v>1.23</v>
      </c>
      <c r="D61" s="151"/>
      <c r="E61" s="151"/>
      <c r="F61" s="151"/>
      <c r="G61" s="17">
        <f t="shared" si="8"/>
        <v>0.32808399999999993</v>
      </c>
      <c r="H61" s="18">
        <f t="shared" si="9"/>
        <v>0.5</v>
      </c>
      <c r="I61" s="17">
        <f t="shared" si="10"/>
        <v>4.0354331999999999</v>
      </c>
      <c r="J61">
        <f t="shared" si="11"/>
        <v>0.66198053299439985</v>
      </c>
    </row>
    <row r="62" spans="1:11" ht="14.4" x14ac:dyDescent="0.3">
      <c r="A62" s="155">
        <v>1.1000000000000001</v>
      </c>
      <c r="B62" s="155">
        <v>0.52</v>
      </c>
      <c r="C62" s="155">
        <v>1.22</v>
      </c>
      <c r="D62" s="151"/>
      <c r="E62" s="151"/>
      <c r="F62" s="151"/>
      <c r="G62" s="17">
        <f t="shared" si="8"/>
        <v>0.32808399999999993</v>
      </c>
      <c r="H62" s="18">
        <f t="shared" si="9"/>
        <v>0.52</v>
      </c>
      <c r="I62" s="17">
        <f t="shared" si="10"/>
        <v>4.0026247999999995</v>
      </c>
      <c r="J62">
        <f t="shared" si="11"/>
        <v>0.68286252053926388</v>
      </c>
    </row>
    <row r="63" spans="1:11" ht="14.4" x14ac:dyDescent="0.3">
      <c r="A63" s="155">
        <v>1</v>
      </c>
      <c r="B63" s="155">
        <v>0.5</v>
      </c>
      <c r="C63" s="155">
        <v>1.1299999999999999</v>
      </c>
      <c r="D63" s="151"/>
      <c r="E63" s="151"/>
      <c r="F63" s="151"/>
      <c r="G63" s="17">
        <f t="shared" si="8"/>
        <v>0.3280840000000001</v>
      </c>
      <c r="H63" s="18">
        <f t="shared" si="9"/>
        <v>0.5</v>
      </c>
      <c r="I63" s="17">
        <f t="shared" si="10"/>
        <v>3.7073491999999995</v>
      </c>
      <c r="J63">
        <f t="shared" si="11"/>
        <v>0.60816097746640008</v>
      </c>
    </row>
    <row r="64" spans="1:11" ht="14.4" x14ac:dyDescent="0.3">
      <c r="A64" s="155">
        <v>0.9</v>
      </c>
      <c r="B64" s="155">
        <v>0.4</v>
      </c>
      <c r="C64" s="155">
        <v>1.02</v>
      </c>
      <c r="D64" s="151"/>
      <c r="E64" s="151"/>
      <c r="F64" s="151"/>
      <c r="G64" s="17">
        <f t="shared" si="8"/>
        <v>0.32808399999999993</v>
      </c>
      <c r="H64" s="18">
        <f t="shared" si="9"/>
        <v>0.4</v>
      </c>
      <c r="I64" s="17">
        <f t="shared" si="10"/>
        <v>3.3464567999999999</v>
      </c>
      <c r="J64">
        <f t="shared" si="11"/>
        <v>0.43916757310847993</v>
      </c>
    </row>
    <row r="65" spans="1:11" ht="14.4" x14ac:dyDescent="0.3">
      <c r="A65" s="155">
        <v>0.8</v>
      </c>
      <c r="B65" s="155">
        <v>0.3</v>
      </c>
      <c r="C65" s="155">
        <v>0.96</v>
      </c>
      <c r="D65" s="151"/>
      <c r="E65" s="151"/>
      <c r="F65" s="151"/>
      <c r="G65" s="17">
        <f t="shared" si="8"/>
        <v>0.3280840000000001</v>
      </c>
      <c r="H65" s="18">
        <f t="shared" si="9"/>
        <v>0.3</v>
      </c>
      <c r="I65" s="17">
        <f t="shared" si="10"/>
        <v>3.1496063999999997</v>
      </c>
      <c r="J65">
        <f t="shared" si="11"/>
        <v>0.31000063984128007</v>
      </c>
    </row>
    <row r="66" spans="1:11" ht="14.4" x14ac:dyDescent="0.3">
      <c r="A66" s="155">
        <v>0.7</v>
      </c>
      <c r="B66" s="155">
        <v>0.32</v>
      </c>
      <c r="C66" s="155">
        <v>0.71</v>
      </c>
      <c r="D66" s="151"/>
      <c r="E66" s="151"/>
      <c r="F66" s="151"/>
      <c r="G66" s="17">
        <f t="shared" si="8"/>
        <v>0.3280840000000001</v>
      </c>
      <c r="H66" s="18">
        <f t="shared" si="9"/>
        <v>0.32</v>
      </c>
      <c r="I66" s="17">
        <f t="shared" si="10"/>
        <v>2.3293963999999998</v>
      </c>
      <c r="J66">
        <f t="shared" si="11"/>
        <v>0.24455606031923205</v>
      </c>
    </row>
    <row r="67" spans="1:11" ht="14.4" x14ac:dyDescent="0.3">
      <c r="A67" s="155">
        <v>0.6</v>
      </c>
      <c r="B67" s="155">
        <v>0.28000000000000003</v>
      </c>
      <c r="C67" s="155">
        <v>0.57999999999999996</v>
      </c>
      <c r="D67" s="151"/>
      <c r="E67" s="151"/>
      <c r="F67" s="151"/>
      <c r="G67" s="17">
        <f t="shared" si="8"/>
        <v>0.32808399999999993</v>
      </c>
      <c r="H67" s="18">
        <f t="shared" si="9"/>
        <v>0.28000000000000003</v>
      </c>
      <c r="I67" s="17">
        <f t="shared" si="10"/>
        <v>1.9028871999999999</v>
      </c>
      <c r="J67">
        <f t="shared" si="11"/>
        <v>0.17480591635494397</v>
      </c>
    </row>
    <row r="68" spans="1:11" ht="14.4" x14ac:dyDescent="0.3">
      <c r="A68" s="155">
        <v>0.5</v>
      </c>
      <c r="B68" s="155">
        <v>0.22</v>
      </c>
      <c r="C68" s="155">
        <v>0.51</v>
      </c>
      <c r="D68" s="151"/>
      <c r="E68" s="151"/>
      <c r="F68" s="151"/>
      <c r="G68" s="17">
        <f t="shared" si="8"/>
        <v>0.32808399999999993</v>
      </c>
      <c r="H68" s="18">
        <f t="shared" si="9"/>
        <v>0.22</v>
      </c>
      <c r="I68" s="17">
        <f t="shared" si="10"/>
        <v>1.6732283999999999</v>
      </c>
      <c r="J68">
        <f t="shared" si="11"/>
        <v>0.12077108260483198</v>
      </c>
    </row>
    <row r="69" spans="1:11" ht="14.4" x14ac:dyDescent="0.3">
      <c r="A69" s="155">
        <v>0.4</v>
      </c>
      <c r="B69" s="155">
        <v>0.25</v>
      </c>
      <c r="C69" s="155">
        <v>0.32</v>
      </c>
      <c r="D69" s="151"/>
      <c r="E69" s="151"/>
      <c r="F69" s="151"/>
      <c r="G69" s="17">
        <f t="shared" si="8"/>
        <v>0.22965880000000002</v>
      </c>
      <c r="H69" s="18">
        <f t="shared" si="9"/>
        <v>0.25</v>
      </c>
      <c r="I69" s="17">
        <f t="shared" si="10"/>
        <v>1.0498688</v>
      </c>
      <c r="J69">
        <f t="shared" si="11"/>
        <v>6.0277902191360012E-2</v>
      </c>
    </row>
    <row r="70" spans="1:11" ht="14.4" x14ac:dyDescent="0.3">
      <c r="A70" s="155">
        <v>0.36</v>
      </c>
      <c r="B70" s="155">
        <v>0.15</v>
      </c>
      <c r="C70" s="155">
        <v>0.25</v>
      </c>
      <c r="D70" s="151"/>
      <c r="E70" s="151"/>
      <c r="F70" s="151"/>
    </row>
    <row r="73" spans="1:11" ht="14.4" x14ac:dyDescent="0.3">
      <c r="A73" s="158" t="s">
        <v>23</v>
      </c>
      <c r="B73" s="153"/>
      <c r="C73" s="153"/>
      <c r="D73" s="153"/>
      <c r="E73" s="153"/>
      <c r="F73" s="151"/>
    </row>
    <row r="74" spans="1:11" ht="14.4" x14ac:dyDescent="0.3">
      <c r="A74" s="152" t="s">
        <v>183</v>
      </c>
      <c r="B74" s="152"/>
      <c r="C74" s="152"/>
      <c r="D74" s="151"/>
      <c r="E74" s="151"/>
      <c r="F74" s="151"/>
      <c r="G74" s="12" t="s">
        <v>35</v>
      </c>
      <c r="H74" s="12" t="s">
        <v>36</v>
      </c>
      <c r="I74" s="12" t="s">
        <v>37</v>
      </c>
      <c r="J74" s="12" t="s">
        <v>38</v>
      </c>
      <c r="K74" s="12" t="s">
        <v>39</v>
      </c>
    </row>
    <row r="75" spans="1:11" ht="15" thickBot="1" x14ac:dyDescent="0.35">
      <c r="A75" s="159" t="s">
        <v>184</v>
      </c>
      <c r="B75" s="157" t="s">
        <v>41</v>
      </c>
      <c r="C75" s="157" t="s">
        <v>42</v>
      </c>
      <c r="D75" s="151"/>
      <c r="E75" s="151"/>
      <c r="F75" s="151"/>
      <c r="G75" s="12" t="s">
        <v>43</v>
      </c>
      <c r="H75" s="12" t="s">
        <v>43</v>
      </c>
      <c r="I75" s="12" t="s">
        <v>44</v>
      </c>
      <c r="J75" s="12" t="s">
        <v>45</v>
      </c>
      <c r="K75" s="12" t="s">
        <v>45</v>
      </c>
    </row>
    <row r="76" spans="1:11" ht="14.4" x14ac:dyDescent="0.3">
      <c r="A76" s="155">
        <v>3</v>
      </c>
      <c r="B76" s="155">
        <v>0.05</v>
      </c>
      <c r="C76" s="155">
        <v>0</v>
      </c>
      <c r="D76" s="151"/>
      <c r="E76" s="151"/>
      <c r="F76" s="155" t="s">
        <v>56</v>
      </c>
      <c r="G76" s="17"/>
      <c r="H76" s="17"/>
      <c r="I76" s="17"/>
    </row>
    <row r="77" spans="1:11" ht="14.4" x14ac:dyDescent="0.3">
      <c r="A77" s="155">
        <v>3.5</v>
      </c>
      <c r="B77" s="155">
        <v>0.05</v>
      </c>
      <c r="C77" s="155">
        <v>0</v>
      </c>
      <c r="D77" s="151"/>
      <c r="E77" s="155" t="s">
        <v>125</v>
      </c>
      <c r="F77" s="155">
        <v>7.1</v>
      </c>
      <c r="G77" s="17">
        <f>(A78-A76)/2</f>
        <v>0.5</v>
      </c>
      <c r="H77" s="18">
        <f>B77</f>
        <v>0.05</v>
      </c>
      <c r="I77" s="17">
        <f>C77*3.28084</f>
        <v>0</v>
      </c>
      <c r="J77">
        <f>G77*H77*I77</f>
        <v>0</v>
      </c>
      <c r="K77">
        <f>SUM(J77:J83)</f>
        <v>0.90391243050000014</v>
      </c>
    </row>
    <row r="78" spans="1:11" ht="14.4" x14ac:dyDescent="0.3">
      <c r="A78" s="155">
        <v>4</v>
      </c>
      <c r="B78" s="155">
        <v>0.1</v>
      </c>
      <c r="C78" s="155">
        <v>0.01</v>
      </c>
      <c r="D78" s="151"/>
      <c r="E78" s="155" t="s">
        <v>185</v>
      </c>
      <c r="F78" s="155">
        <v>3</v>
      </c>
      <c r="G78" s="17">
        <f t="shared" ref="G78:G83" si="12">(A79-A77)/2</f>
        <v>0.54999999999999982</v>
      </c>
      <c r="H78" s="18">
        <f t="shared" ref="H78:H83" si="13">B78</f>
        <v>0.1</v>
      </c>
      <c r="I78" s="17">
        <f t="shared" ref="I78:I83" si="14">C78*3.28084</f>
        <v>3.2808400000000001E-2</v>
      </c>
      <c r="J78">
        <f t="shared" ref="J78:J83" si="15">G78*H78*I78</f>
        <v>1.8044619999999997E-3</v>
      </c>
    </row>
    <row r="79" spans="1:11" ht="14.4" x14ac:dyDescent="0.3">
      <c r="A79" s="155">
        <v>4.5999999999999996</v>
      </c>
      <c r="B79" s="155">
        <v>0.25</v>
      </c>
      <c r="C79" s="155">
        <v>0.54</v>
      </c>
      <c r="D79" s="151"/>
      <c r="E79" s="151"/>
      <c r="F79" s="151"/>
      <c r="G79" s="17">
        <f t="shared" si="12"/>
        <v>0.5</v>
      </c>
      <c r="H79" s="18">
        <f t="shared" si="13"/>
        <v>0.25</v>
      </c>
      <c r="I79" s="17">
        <f t="shared" si="14"/>
        <v>1.7716536000000001</v>
      </c>
      <c r="J79">
        <f t="shared" si="15"/>
        <v>0.22145670000000001</v>
      </c>
    </row>
    <row r="80" spans="1:11" ht="14.4" x14ac:dyDescent="0.3">
      <c r="A80" s="155">
        <v>5</v>
      </c>
      <c r="B80" s="155">
        <v>0.27500000000000002</v>
      </c>
      <c r="C80" s="155">
        <v>0.56999999999999995</v>
      </c>
      <c r="D80" s="151"/>
      <c r="E80" s="151"/>
      <c r="F80" s="151"/>
      <c r="G80" s="17">
        <f t="shared" si="12"/>
        <v>0.45000000000000018</v>
      </c>
      <c r="H80" s="18">
        <f t="shared" si="13"/>
        <v>0.27500000000000002</v>
      </c>
      <c r="I80" s="17">
        <f t="shared" si="14"/>
        <v>1.8700787999999999</v>
      </c>
      <c r="J80">
        <f t="shared" si="15"/>
        <v>0.23142225150000009</v>
      </c>
    </row>
    <row r="81" spans="1:11" ht="14.4" x14ac:dyDescent="0.3">
      <c r="A81" s="155">
        <v>5.5</v>
      </c>
      <c r="B81" s="155">
        <v>0.27500000000000002</v>
      </c>
      <c r="C81" s="155">
        <v>0.74</v>
      </c>
      <c r="D81" s="151"/>
      <c r="E81" s="151"/>
      <c r="F81" s="151"/>
      <c r="G81" s="17">
        <f t="shared" si="12"/>
        <v>0.5</v>
      </c>
      <c r="H81" s="18">
        <f t="shared" si="13"/>
        <v>0.27500000000000002</v>
      </c>
      <c r="I81" s="17">
        <f t="shared" si="14"/>
        <v>2.4278216000000001</v>
      </c>
      <c r="J81">
        <f t="shared" si="15"/>
        <v>0.33382547000000007</v>
      </c>
    </row>
    <row r="82" spans="1:11" ht="14.4" x14ac:dyDescent="0.3">
      <c r="A82" s="155">
        <v>6</v>
      </c>
      <c r="B82" s="155">
        <v>0.35</v>
      </c>
      <c r="C82" s="155">
        <v>0.08</v>
      </c>
      <c r="D82" s="151"/>
      <c r="E82" s="151"/>
      <c r="F82" s="151"/>
      <c r="G82" s="17">
        <f t="shared" si="12"/>
        <v>0.5</v>
      </c>
      <c r="H82" s="18">
        <f t="shared" si="13"/>
        <v>0.35</v>
      </c>
      <c r="I82" s="17">
        <f t="shared" si="14"/>
        <v>0.26246720000000001</v>
      </c>
      <c r="J82">
        <f t="shared" si="15"/>
        <v>4.5931760000000002E-2</v>
      </c>
    </row>
    <row r="83" spans="1:11" ht="14.4" x14ac:dyDescent="0.3">
      <c r="A83" s="155">
        <v>6.5</v>
      </c>
      <c r="B83" s="155">
        <v>0.35</v>
      </c>
      <c r="C83" s="155">
        <v>0.11</v>
      </c>
      <c r="D83" s="151"/>
      <c r="E83" s="151"/>
      <c r="F83" s="151"/>
      <c r="G83" s="17">
        <f t="shared" si="12"/>
        <v>0.54999999999999982</v>
      </c>
      <c r="H83" s="18">
        <f t="shared" si="13"/>
        <v>0.35</v>
      </c>
      <c r="I83" s="17">
        <f t="shared" si="14"/>
        <v>0.3608924</v>
      </c>
      <c r="J83">
        <f t="shared" si="15"/>
        <v>6.9471786999999965E-2</v>
      </c>
    </row>
    <row r="84" spans="1:11" ht="14.4" x14ac:dyDescent="0.3">
      <c r="A84" s="155">
        <v>7.1</v>
      </c>
      <c r="B84" s="155">
        <v>0.05</v>
      </c>
      <c r="C84" s="155">
        <v>0</v>
      </c>
      <c r="D84" s="151"/>
      <c r="E84" s="151"/>
      <c r="F84" s="151"/>
    </row>
    <row r="88" spans="1:11" ht="14.4" x14ac:dyDescent="0.3">
      <c r="A88" s="150" t="s">
        <v>23</v>
      </c>
      <c r="B88" s="150"/>
      <c r="C88" s="150"/>
      <c r="D88" s="151"/>
      <c r="E88" s="151"/>
      <c r="F88" s="151"/>
    </row>
    <row r="89" spans="1:11" ht="14.4" x14ac:dyDescent="0.3">
      <c r="A89" s="150" t="s">
        <v>186</v>
      </c>
      <c r="B89" s="150"/>
      <c r="C89" s="150"/>
      <c r="D89" s="151"/>
      <c r="E89" s="151"/>
      <c r="F89" s="151"/>
      <c r="G89" s="12" t="s">
        <v>35</v>
      </c>
      <c r="H89" s="12" t="s">
        <v>36</v>
      </c>
      <c r="I89" s="12" t="s">
        <v>37</v>
      </c>
      <c r="J89" s="12" t="s">
        <v>38</v>
      </c>
      <c r="K89" s="12" t="s">
        <v>39</v>
      </c>
    </row>
    <row r="90" spans="1:11" ht="15" thickBot="1" x14ac:dyDescent="0.35">
      <c r="A90" s="159" t="s">
        <v>187</v>
      </c>
      <c r="B90" s="159" t="s">
        <v>41</v>
      </c>
      <c r="C90" s="159" t="s">
        <v>42</v>
      </c>
      <c r="D90" s="151"/>
      <c r="E90" s="151"/>
      <c r="F90" s="155" t="s">
        <v>60</v>
      </c>
      <c r="G90" s="12" t="s">
        <v>43</v>
      </c>
      <c r="H90" s="12" t="s">
        <v>43</v>
      </c>
      <c r="I90" s="12" t="s">
        <v>44</v>
      </c>
      <c r="J90" s="12" t="s">
        <v>45</v>
      </c>
      <c r="K90" s="12" t="s">
        <v>45</v>
      </c>
    </row>
    <row r="91" spans="1:11" ht="14.4" x14ac:dyDescent="0.3">
      <c r="A91" s="155">
        <v>4.5</v>
      </c>
      <c r="B91" s="155">
        <v>0.1</v>
      </c>
      <c r="C91" s="155">
        <v>0</v>
      </c>
      <c r="D91" s="151"/>
      <c r="E91" s="155" t="s">
        <v>47</v>
      </c>
      <c r="F91" s="155">
        <v>4.5</v>
      </c>
      <c r="G91" s="17"/>
      <c r="H91" s="17"/>
      <c r="I91" s="17"/>
    </row>
    <row r="92" spans="1:11" ht="14.4" x14ac:dyDescent="0.3">
      <c r="A92" s="155">
        <v>4.2</v>
      </c>
      <c r="B92" s="155">
        <v>0.27</v>
      </c>
      <c r="C92" s="155">
        <v>0.06</v>
      </c>
      <c r="D92" s="151"/>
      <c r="E92" s="155" t="s">
        <v>48</v>
      </c>
      <c r="F92" s="155">
        <v>3.3</v>
      </c>
      <c r="G92" s="17">
        <f>((A93-A91)*3.28084/2)*-1</f>
        <v>0.82020999999999999</v>
      </c>
      <c r="H92" s="18">
        <f>B92</f>
        <v>0.27</v>
      </c>
      <c r="I92" s="17">
        <f>C92*3.28084</f>
        <v>0.19685039999999998</v>
      </c>
      <c r="J92">
        <f>G92*H92*I92</f>
        <v>4.3593839977679995E-2</v>
      </c>
      <c r="K92">
        <f>SUM(J92:J96)</f>
        <v>0.35101114115361615</v>
      </c>
    </row>
    <row r="93" spans="1:11" ht="14.4" x14ac:dyDescent="0.3">
      <c r="A93" s="155">
        <v>4</v>
      </c>
      <c r="B93" s="155">
        <v>0.24</v>
      </c>
      <c r="C93" s="155">
        <v>0.42</v>
      </c>
      <c r="D93" s="151"/>
      <c r="E93" s="151"/>
      <c r="F93" s="151"/>
      <c r="G93" s="17">
        <f>((A94-A92)*3.28084/2)*-1</f>
        <v>0.65616800000000053</v>
      </c>
      <c r="H93" s="18">
        <f>B93</f>
        <v>0.24</v>
      </c>
      <c r="I93" s="17">
        <f>C93*3.28084</f>
        <v>1.3779527999999999</v>
      </c>
      <c r="J93">
        <f>G93*H93*I93</f>
        <v>0.21700044788889614</v>
      </c>
    </row>
    <row r="94" spans="1:11" ht="14.4" x14ac:dyDescent="0.3">
      <c r="A94" s="155">
        <v>3.8</v>
      </c>
      <c r="B94" s="155">
        <v>0.15</v>
      </c>
      <c r="C94" s="155">
        <v>0.24</v>
      </c>
      <c r="D94" s="151"/>
      <c r="E94" s="151"/>
      <c r="F94" s="151"/>
      <c r="G94" s="17">
        <f>((A95-A93)*3.28084/2)*-1</f>
        <v>0.65616799999999986</v>
      </c>
      <c r="H94" s="18">
        <f>B94</f>
        <v>0.15</v>
      </c>
      <c r="I94" s="17">
        <f>C94*3.28084</f>
        <v>0.78740159999999992</v>
      </c>
      <c r="J94">
        <f>G94*H94*I94</f>
        <v>7.7500159960319975E-2</v>
      </c>
    </row>
    <row r="95" spans="1:11" ht="14.4" x14ac:dyDescent="0.3">
      <c r="A95" s="155">
        <v>3.6</v>
      </c>
      <c r="B95" s="155">
        <v>0.1</v>
      </c>
      <c r="C95" s="155">
        <v>0.06</v>
      </c>
      <c r="D95" s="151"/>
      <c r="E95" s="151"/>
      <c r="F95" s="151"/>
      <c r="G95" s="17">
        <f>((A96-A94)*3.28084/2)*-1</f>
        <v>0.65616799999999986</v>
      </c>
      <c r="H95" s="18">
        <f>B95</f>
        <v>0.1</v>
      </c>
      <c r="I95" s="17">
        <f>C95*3.28084</f>
        <v>0.19685039999999998</v>
      </c>
      <c r="J95">
        <f>G95*H95*I95</f>
        <v>1.2916693326719996E-2</v>
      </c>
    </row>
    <row r="96" spans="1:11" ht="14.4" x14ac:dyDescent="0.3">
      <c r="A96" s="155">
        <v>3.4</v>
      </c>
      <c r="B96" s="155">
        <v>0.05</v>
      </c>
      <c r="C96" s="155">
        <v>0</v>
      </c>
      <c r="D96" s="151"/>
      <c r="E96" s="151"/>
      <c r="F96" s="151"/>
      <c r="G96" s="17">
        <f>((A97-A95)*3.28084/2)*-1</f>
        <v>0.49212600000000045</v>
      </c>
      <c r="H96" s="18">
        <f>B96</f>
        <v>0.05</v>
      </c>
      <c r="I96" s="17">
        <f>C96*3.28084</f>
        <v>0</v>
      </c>
      <c r="J96">
        <f>G96*H96*I96</f>
        <v>0</v>
      </c>
    </row>
    <row r="97" spans="1:6" ht="14.4" x14ac:dyDescent="0.3">
      <c r="A97" s="155">
        <v>3.3</v>
      </c>
      <c r="B97" s="155">
        <v>0</v>
      </c>
      <c r="C97" s="155">
        <v>0</v>
      </c>
      <c r="D97" s="151"/>
      <c r="E97" s="151"/>
      <c r="F97" s="151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E246C-20EF-42A0-BC46-CB103D96C729}">
  <dimension ref="A1:K46"/>
  <sheetViews>
    <sheetView workbookViewId="0">
      <selection activeCell="B26" sqref="B26"/>
    </sheetView>
  </sheetViews>
  <sheetFormatPr defaultRowHeight="13.2" x14ac:dyDescent="0.25"/>
  <cols>
    <col min="1" max="1" width="8.88671875" style="7"/>
  </cols>
  <sheetData>
    <row r="1" spans="1:11" x14ac:dyDescent="0.25">
      <c r="A1" s="6" t="s">
        <v>188</v>
      </c>
    </row>
    <row r="2" spans="1:11" x14ac:dyDescent="0.25">
      <c r="A2" s="7" t="s">
        <v>32</v>
      </c>
    </row>
    <row r="5" spans="1:11" ht="14.4" x14ac:dyDescent="0.3">
      <c r="A5" s="6" t="s">
        <v>189</v>
      </c>
      <c r="B5" s="160"/>
      <c r="C5" s="160"/>
      <c r="D5" s="160"/>
      <c r="E5" s="161"/>
      <c r="F5" s="161"/>
    </row>
    <row r="6" spans="1:11" ht="14.4" x14ac:dyDescent="0.3">
      <c r="A6" s="162" t="s">
        <v>190</v>
      </c>
      <c r="B6" s="163"/>
      <c r="C6" s="163"/>
      <c r="D6" s="161"/>
      <c r="E6" s="161"/>
      <c r="F6" s="161"/>
      <c r="G6" s="12" t="s">
        <v>35</v>
      </c>
      <c r="H6" s="12" t="s">
        <v>36</v>
      </c>
      <c r="I6" s="12" t="s">
        <v>37</v>
      </c>
      <c r="J6" s="12" t="s">
        <v>38</v>
      </c>
      <c r="K6" s="12" t="s">
        <v>39</v>
      </c>
    </row>
    <row r="7" spans="1:11" ht="15" thickBot="1" x14ac:dyDescent="0.35">
      <c r="A7" s="164" t="s">
        <v>51</v>
      </c>
      <c r="B7" s="165" t="s">
        <v>41</v>
      </c>
      <c r="C7" s="164" t="s">
        <v>42</v>
      </c>
      <c r="D7" s="161"/>
      <c r="E7" s="161"/>
      <c r="F7" s="166" t="s">
        <v>56</v>
      </c>
      <c r="G7" s="12" t="s">
        <v>43</v>
      </c>
      <c r="H7" s="12" t="s">
        <v>43</v>
      </c>
      <c r="I7" s="12" t="s">
        <v>44</v>
      </c>
      <c r="J7" s="12" t="s">
        <v>45</v>
      </c>
      <c r="K7" s="12" t="s">
        <v>45</v>
      </c>
    </row>
    <row r="8" spans="1:11" ht="15" thickTop="1" x14ac:dyDescent="0.3">
      <c r="A8" s="167">
        <v>3.7</v>
      </c>
      <c r="B8" s="166">
        <v>0.15</v>
      </c>
      <c r="C8" s="166">
        <v>0</v>
      </c>
      <c r="D8" s="161"/>
      <c r="E8" s="166" t="s">
        <v>125</v>
      </c>
      <c r="F8" s="166">
        <v>14.6</v>
      </c>
      <c r="G8" s="17"/>
      <c r="H8" s="17"/>
      <c r="I8" s="17"/>
    </row>
    <row r="9" spans="1:11" ht="14.4" x14ac:dyDescent="0.3">
      <c r="A9" s="167">
        <v>4.7</v>
      </c>
      <c r="B9" s="166">
        <v>0.15</v>
      </c>
      <c r="C9" s="166">
        <v>0.16</v>
      </c>
      <c r="D9" s="161"/>
      <c r="E9" s="166" t="s">
        <v>185</v>
      </c>
      <c r="F9" s="166">
        <v>3.7</v>
      </c>
      <c r="G9" s="17">
        <f>(A10-A8)/2</f>
        <v>0.79999999999999982</v>
      </c>
      <c r="H9" s="18">
        <f>B9</f>
        <v>0.15</v>
      </c>
      <c r="I9" s="17">
        <f>C9*3.28084</f>
        <v>0.52493440000000002</v>
      </c>
      <c r="J9">
        <f>G9*H9*I9</f>
        <v>6.2992127999999981E-2</v>
      </c>
      <c r="K9">
        <f>SUM(J9:J24)</f>
        <v>3.5814059545000005</v>
      </c>
    </row>
    <row r="10" spans="1:11" ht="14.4" x14ac:dyDescent="0.3">
      <c r="A10" s="167">
        <v>5.3</v>
      </c>
      <c r="B10" s="166">
        <v>0.2</v>
      </c>
      <c r="C10" s="166">
        <v>0.19</v>
      </c>
      <c r="D10" s="161"/>
      <c r="E10" s="161"/>
      <c r="F10" s="161"/>
      <c r="G10" s="17">
        <f t="shared" ref="G10:G24" si="0">(A11-A9)/2</f>
        <v>0.79999999999999982</v>
      </c>
      <c r="H10" s="18">
        <f t="shared" ref="H10:H24" si="1">B10</f>
        <v>0.2</v>
      </c>
      <c r="I10" s="17">
        <f t="shared" ref="I10:I24" si="2">C10*3.28084</f>
        <v>0.62335960000000001</v>
      </c>
      <c r="J10">
        <f t="shared" ref="J10:J24" si="3">G10*H10*I10</f>
        <v>9.9737535999999988E-2</v>
      </c>
    </row>
    <row r="11" spans="1:11" ht="14.4" x14ac:dyDescent="0.3">
      <c r="A11" s="167">
        <v>6.3</v>
      </c>
      <c r="B11" s="166">
        <v>0.375</v>
      </c>
      <c r="C11" s="166">
        <v>0.09</v>
      </c>
      <c r="D11" s="161"/>
      <c r="E11" s="161"/>
      <c r="F11" s="161"/>
      <c r="G11" s="17">
        <f t="shared" si="0"/>
        <v>0.85000000000000009</v>
      </c>
      <c r="H11" s="18">
        <f t="shared" si="1"/>
        <v>0.375</v>
      </c>
      <c r="I11" s="17">
        <f t="shared" si="2"/>
        <v>0.29527559999999997</v>
      </c>
      <c r="J11">
        <f t="shared" si="3"/>
        <v>9.4119097499999999E-2</v>
      </c>
    </row>
    <row r="12" spans="1:11" ht="14.4" x14ac:dyDescent="0.3">
      <c r="A12" s="167">
        <v>7</v>
      </c>
      <c r="B12" s="166">
        <v>0.4</v>
      </c>
      <c r="C12" s="166">
        <v>0.22</v>
      </c>
      <c r="D12" s="161"/>
      <c r="E12" s="161"/>
      <c r="F12" s="161"/>
      <c r="G12" s="17">
        <f t="shared" si="0"/>
        <v>0.60000000000000009</v>
      </c>
      <c r="H12" s="18">
        <f t="shared" si="1"/>
        <v>0.4</v>
      </c>
      <c r="I12" s="17">
        <f t="shared" si="2"/>
        <v>0.7217848</v>
      </c>
      <c r="J12">
        <f t="shared" si="3"/>
        <v>0.17322835200000003</v>
      </c>
    </row>
    <row r="13" spans="1:11" ht="14.4" x14ac:dyDescent="0.3">
      <c r="A13" s="167">
        <v>7.5</v>
      </c>
      <c r="B13" s="166">
        <v>0.48</v>
      </c>
      <c r="C13" s="166">
        <v>0.4</v>
      </c>
      <c r="D13" s="161"/>
      <c r="E13" s="161"/>
      <c r="F13" s="161"/>
      <c r="G13" s="17">
        <f t="shared" si="0"/>
        <v>0.5</v>
      </c>
      <c r="H13" s="18">
        <f t="shared" si="1"/>
        <v>0.48</v>
      </c>
      <c r="I13" s="17">
        <f t="shared" si="2"/>
        <v>1.3123360000000002</v>
      </c>
      <c r="J13">
        <f t="shared" si="3"/>
        <v>0.31496064000000001</v>
      </c>
    </row>
    <row r="14" spans="1:11" ht="14.4" x14ac:dyDescent="0.3">
      <c r="A14" s="167">
        <v>8</v>
      </c>
      <c r="B14" s="166">
        <v>0.55000000000000004</v>
      </c>
      <c r="C14" s="166">
        <v>0.68</v>
      </c>
      <c r="D14" s="161"/>
      <c r="E14" s="161"/>
      <c r="F14" s="161"/>
      <c r="G14" s="17">
        <f t="shared" si="0"/>
        <v>0.5</v>
      </c>
      <c r="H14" s="18">
        <f t="shared" si="1"/>
        <v>0.55000000000000004</v>
      </c>
      <c r="I14" s="17">
        <f t="shared" si="2"/>
        <v>2.2309711999999999</v>
      </c>
      <c r="J14">
        <f t="shared" si="3"/>
        <v>0.61351708000000005</v>
      </c>
    </row>
    <row r="15" spans="1:11" ht="14.4" x14ac:dyDescent="0.3">
      <c r="A15" s="167">
        <v>8.5</v>
      </c>
      <c r="B15" s="166">
        <v>0.55000000000000004</v>
      </c>
      <c r="C15" s="166">
        <v>0.56000000000000005</v>
      </c>
      <c r="D15" s="161"/>
      <c r="E15" s="161"/>
      <c r="F15" s="161"/>
      <c r="G15" s="17">
        <f t="shared" si="0"/>
        <v>0.5</v>
      </c>
      <c r="H15" s="18">
        <f t="shared" si="1"/>
        <v>0.55000000000000004</v>
      </c>
      <c r="I15" s="17">
        <f t="shared" si="2"/>
        <v>1.8372704000000002</v>
      </c>
      <c r="J15">
        <f t="shared" si="3"/>
        <v>0.50524936000000009</v>
      </c>
    </row>
    <row r="16" spans="1:11" ht="14.4" x14ac:dyDescent="0.3">
      <c r="A16" s="167">
        <v>9</v>
      </c>
      <c r="B16" s="166">
        <v>0.35</v>
      </c>
      <c r="C16" s="166">
        <v>0.61</v>
      </c>
      <c r="D16" s="161"/>
      <c r="E16" s="161"/>
      <c r="F16" s="161"/>
      <c r="G16" s="17">
        <f t="shared" si="0"/>
        <v>0.5</v>
      </c>
      <c r="H16" s="18">
        <f t="shared" si="1"/>
        <v>0.35</v>
      </c>
      <c r="I16" s="17">
        <f t="shared" si="2"/>
        <v>2.0013123999999998</v>
      </c>
      <c r="J16">
        <f t="shared" si="3"/>
        <v>0.35022966999999994</v>
      </c>
    </row>
    <row r="17" spans="1:11" ht="14.4" x14ac:dyDescent="0.3">
      <c r="A17" s="167">
        <v>9.5</v>
      </c>
      <c r="B17" s="166">
        <v>0.5</v>
      </c>
      <c r="C17" s="166">
        <v>0.32</v>
      </c>
      <c r="D17" s="161"/>
      <c r="E17" s="161"/>
      <c r="F17" s="161"/>
      <c r="G17" s="17">
        <f t="shared" si="0"/>
        <v>0.5</v>
      </c>
      <c r="H17" s="18">
        <f t="shared" si="1"/>
        <v>0.5</v>
      </c>
      <c r="I17" s="17">
        <f t="shared" si="2"/>
        <v>1.0498688</v>
      </c>
      <c r="J17">
        <f t="shared" si="3"/>
        <v>0.26246720000000001</v>
      </c>
    </row>
    <row r="18" spans="1:11" ht="14.4" x14ac:dyDescent="0.3">
      <c r="A18" s="167">
        <v>10</v>
      </c>
      <c r="B18" s="166">
        <v>0.38</v>
      </c>
      <c r="C18" s="166">
        <v>0.12</v>
      </c>
      <c r="D18" s="161"/>
      <c r="E18" s="161"/>
      <c r="F18" s="161"/>
      <c r="G18" s="17">
        <f t="shared" si="0"/>
        <v>0.5</v>
      </c>
      <c r="H18" s="18">
        <f t="shared" si="1"/>
        <v>0.38</v>
      </c>
      <c r="I18" s="17">
        <f t="shared" si="2"/>
        <v>0.39370079999999996</v>
      </c>
      <c r="J18">
        <f t="shared" si="3"/>
        <v>7.4803151999999998E-2</v>
      </c>
    </row>
    <row r="19" spans="1:11" ht="14.4" x14ac:dyDescent="0.3">
      <c r="A19" s="167">
        <v>10.5</v>
      </c>
      <c r="B19" s="166">
        <v>0.3</v>
      </c>
      <c r="C19" s="166">
        <v>0.34</v>
      </c>
      <c r="D19" s="161"/>
      <c r="E19" s="161"/>
      <c r="F19" s="161"/>
      <c r="G19" s="17">
        <f t="shared" si="0"/>
        <v>0.54999999999999982</v>
      </c>
      <c r="H19" s="18">
        <f t="shared" si="1"/>
        <v>0.3</v>
      </c>
      <c r="I19" s="17">
        <f t="shared" si="2"/>
        <v>1.1154856</v>
      </c>
      <c r="J19">
        <f t="shared" si="3"/>
        <v>0.18405512399999993</v>
      </c>
    </row>
    <row r="20" spans="1:11" ht="14.4" x14ac:dyDescent="0.3">
      <c r="A20" s="167">
        <v>11.1</v>
      </c>
      <c r="B20" s="166">
        <v>0.4</v>
      </c>
      <c r="C20" s="166">
        <v>0.23</v>
      </c>
      <c r="D20" s="161"/>
      <c r="E20" s="161"/>
      <c r="F20" s="161"/>
      <c r="G20" s="17">
        <f t="shared" si="0"/>
        <v>0.65000000000000036</v>
      </c>
      <c r="H20" s="18">
        <f t="shared" si="1"/>
        <v>0.4</v>
      </c>
      <c r="I20" s="17">
        <f t="shared" si="2"/>
        <v>0.75459320000000008</v>
      </c>
      <c r="J20">
        <f t="shared" si="3"/>
        <v>0.19619423200000016</v>
      </c>
    </row>
    <row r="21" spans="1:11" ht="14.4" x14ac:dyDescent="0.3">
      <c r="A21" s="167">
        <v>11.8</v>
      </c>
      <c r="B21" s="166">
        <v>0.45</v>
      </c>
      <c r="C21" s="166">
        <v>0.35</v>
      </c>
      <c r="D21" s="161"/>
      <c r="E21" s="161"/>
      <c r="F21" s="161"/>
      <c r="G21" s="17">
        <f t="shared" si="0"/>
        <v>0.85000000000000053</v>
      </c>
      <c r="H21" s="18">
        <f t="shared" si="1"/>
        <v>0.45</v>
      </c>
      <c r="I21" s="17">
        <f t="shared" si="2"/>
        <v>1.1482939999999999</v>
      </c>
      <c r="J21">
        <f t="shared" si="3"/>
        <v>0.43922245500000023</v>
      </c>
    </row>
    <row r="22" spans="1:11" ht="14.4" x14ac:dyDescent="0.3">
      <c r="A22" s="167">
        <v>12.8</v>
      </c>
      <c r="B22" s="166">
        <v>0.25</v>
      </c>
      <c r="C22" s="166">
        <v>0.2</v>
      </c>
      <c r="D22" s="161"/>
      <c r="E22" s="161"/>
      <c r="F22" s="161"/>
      <c r="G22" s="17">
        <f t="shared" si="0"/>
        <v>0.89999999999999947</v>
      </c>
      <c r="H22" s="18">
        <f t="shared" si="1"/>
        <v>0.25</v>
      </c>
      <c r="I22" s="17">
        <f t="shared" si="2"/>
        <v>0.65616800000000008</v>
      </c>
      <c r="J22">
        <f t="shared" si="3"/>
        <v>0.14763779999999993</v>
      </c>
    </row>
    <row r="23" spans="1:11" ht="14.4" x14ac:dyDescent="0.3">
      <c r="A23" s="167">
        <v>13.6</v>
      </c>
      <c r="B23" s="166">
        <v>0.2</v>
      </c>
      <c r="C23" s="166">
        <v>0.14000000000000001</v>
      </c>
      <c r="D23" s="161"/>
      <c r="E23" s="161"/>
      <c r="F23" s="161"/>
      <c r="G23" s="17">
        <f t="shared" si="0"/>
        <v>0.64999999999999947</v>
      </c>
      <c r="H23" s="18">
        <f t="shared" si="1"/>
        <v>0.2</v>
      </c>
      <c r="I23" s="17">
        <f t="shared" si="2"/>
        <v>0.45931760000000005</v>
      </c>
      <c r="J23">
        <f t="shared" si="3"/>
        <v>5.971128799999996E-2</v>
      </c>
    </row>
    <row r="24" spans="1:11" ht="14.4" x14ac:dyDescent="0.3">
      <c r="A24" s="167">
        <v>14.1</v>
      </c>
      <c r="B24" s="166">
        <v>0.2</v>
      </c>
      <c r="C24" s="166">
        <v>0.01</v>
      </c>
      <c r="D24" s="161"/>
      <c r="E24" s="161"/>
      <c r="F24" s="161"/>
      <c r="G24" s="17">
        <f t="shared" si="0"/>
        <v>0.5</v>
      </c>
      <c r="H24" s="18">
        <f t="shared" si="1"/>
        <v>0.2</v>
      </c>
      <c r="I24" s="17">
        <f t="shared" si="2"/>
        <v>3.2808400000000001E-2</v>
      </c>
      <c r="J24">
        <f t="shared" si="3"/>
        <v>3.2808400000000001E-3</v>
      </c>
    </row>
    <row r="25" spans="1:11" ht="14.4" x14ac:dyDescent="0.3">
      <c r="A25" s="167">
        <v>14.6</v>
      </c>
      <c r="B25" s="166">
        <v>0</v>
      </c>
      <c r="C25" s="166">
        <v>0</v>
      </c>
      <c r="D25" s="161"/>
      <c r="E25" s="161"/>
      <c r="F25" s="161"/>
    </row>
    <row r="27" spans="1:11" ht="14.4" x14ac:dyDescent="0.3">
      <c r="A27" s="6" t="s">
        <v>189</v>
      </c>
      <c r="B27" s="160"/>
      <c r="C27" s="160"/>
      <c r="D27" s="161"/>
      <c r="E27" s="161"/>
      <c r="F27" s="161"/>
    </row>
    <row r="28" spans="1:11" ht="14.4" x14ac:dyDescent="0.3">
      <c r="A28" s="162" t="s">
        <v>191</v>
      </c>
      <c r="B28" s="163"/>
      <c r="C28" s="163"/>
      <c r="D28" s="161"/>
      <c r="E28" s="161"/>
      <c r="F28" s="161"/>
      <c r="G28" s="12" t="s">
        <v>35</v>
      </c>
      <c r="H28" s="12" t="s">
        <v>36</v>
      </c>
      <c r="I28" s="12" t="s">
        <v>37</v>
      </c>
      <c r="J28" s="12" t="s">
        <v>38</v>
      </c>
      <c r="K28" s="12" t="s">
        <v>39</v>
      </c>
    </row>
    <row r="29" spans="1:11" ht="15" thickBot="1" x14ac:dyDescent="0.35">
      <c r="A29" s="164" t="s">
        <v>51</v>
      </c>
      <c r="B29" s="165" t="s">
        <v>41</v>
      </c>
      <c r="C29" s="164" t="s">
        <v>42</v>
      </c>
      <c r="D29" s="161"/>
      <c r="E29" s="161"/>
      <c r="F29" s="166" t="s">
        <v>56</v>
      </c>
      <c r="G29" s="12" t="s">
        <v>43</v>
      </c>
      <c r="H29" s="12" t="s">
        <v>43</v>
      </c>
      <c r="I29" s="12" t="s">
        <v>44</v>
      </c>
      <c r="J29" s="12" t="s">
        <v>45</v>
      </c>
      <c r="K29" s="12" t="s">
        <v>45</v>
      </c>
    </row>
    <row r="30" spans="1:11" ht="15" thickTop="1" x14ac:dyDescent="0.3">
      <c r="A30" s="167">
        <v>3.4</v>
      </c>
      <c r="B30" s="166">
        <v>0.1</v>
      </c>
      <c r="C30" s="166">
        <v>0</v>
      </c>
      <c r="D30" s="161"/>
      <c r="E30" s="166" t="s">
        <v>47</v>
      </c>
      <c r="F30" s="166">
        <v>3.4</v>
      </c>
      <c r="G30" s="17"/>
      <c r="H30" s="17"/>
      <c r="I30" s="17"/>
    </row>
    <row r="31" spans="1:11" ht="14.4" x14ac:dyDescent="0.3">
      <c r="A31" s="167">
        <v>4.5</v>
      </c>
      <c r="B31" s="166">
        <v>0.1</v>
      </c>
      <c r="C31" s="166">
        <v>0</v>
      </c>
      <c r="D31" s="161"/>
      <c r="E31" s="166" t="s">
        <v>48</v>
      </c>
      <c r="F31" s="166">
        <v>12.5</v>
      </c>
      <c r="G31" s="17">
        <f>(A32-A30)/2</f>
        <v>0.7</v>
      </c>
      <c r="H31" s="18">
        <f>B31</f>
        <v>0.1</v>
      </c>
      <c r="I31" s="17">
        <f>C31*3.28084</f>
        <v>0</v>
      </c>
      <c r="J31">
        <f>G31*H31*I31</f>
        <v>0</v>
      </c>
      <c r="K31">
        <f>SUM(J31:J45)</f>
        <v>8.1560862189999987</v>
      </c>
    </row>
    <row r="32" spans="1:11" ht="14.4" x14ac:dyDescent="0.3">
      <c r="A32" s="167">
        <v>4.8</v>
      </c>
      <c r="B32" s="166">
        <v>0.12</v>
      </c>
      <c r="C32" s="166">
        <v>0.05</v>
      </c>
      <c r="D32" s="161"/>
      <c r="E32" s="161"/>
      <c r="F32" s="161"/>
      <c r="G32" s="17">
        <f t="shared" ref="G32:G45" si="4">(A33-A31)/2</f>
        <v>0.25</v>
      </c>
      <c r="H32" s="18">
        <f t="shared" ref="H32:H45" si="5">B32</f>
        <v>0.12</v>
      </c>
      <c r="I32" s="17">
        <f t="shared" ref="I32:I45" si="6">C32*3.28084</f>
        <v>0.16404200000000002</v>
      </c>
      <c r="J32">
        <f t="shared" ref="J32:J45" si="7">G32*H32*I32</f>
        <v>4.9212600000000002E-3</v>
      </c>
    </row>
    <row r="33" spans="1:10" ht="14.4" x14ac:dyDescent="0.3">
      <c r="A33" s="167">
        <v>5</v>
      </c>
      <c r="B33" s="166">
        <v>0.4</v>
      </c>
      <c r="C33" s="166">
        <v>0.23</v>
      </c>
      <c r="D33" s="161"/>
      <c r="E33" s="161"/>
      <c r="F33" s="161"/>
      <c r="G33" s="17">
        <f t="shared" si="4"/>
        <v>0.35000000000000009</v>
      </c>
      <c r="H33" s="18">
        <f t="shared" si="5"/>
        <v>0.4</v>
      </c>
      <c r="I33" s="17">
        <f t="shared" si="6"/>
        <v>0.75459320000000008</v>
      </c>
      <c r="J33">
        <f t="shared" si="7"/>
        <v>0.10564304800000004</v>
      </c>
    </row>
    <row r="34" spans="1:10" ht="14.4" x14ac:dyDescent="0.3">
      <c r="A34" s="167">
        <v>5.5</v>
      </c>
      <c r="B34" s="166">
        <v>0.4</v>
      </c>
      <c r="C34" s="166">
        <v>0.48</v>
      </c>
      <c r="D34" s="161"/>
      <c r="E34" s="161"/>
      <c r="F34" s="161"/>
      <c r="G34" s="17">
        <f t="shared" si="4"/>
        <v>0.5</v>
      </c>
      <c r="H34" s="18">
        <f t="shared" si="5"/>
        <v>0.4</v>
      </c>
      <c r="I34" s="17">
        <f t="shared" si="6"/>
        <v>1.5748031999999998</v>
      </c>
      <c r="J34">
        <f t="shared" si="7"/>
        <v>0.31496064000000001</v>
      </c>
    </row>
    <row r="35" spans="1:10" ht="14.4" x14ac:dyDescent="0.3">
      <c r="A35" s="167">
        <v>6</v>
      </c>
      <c r="B35" s="166">
        <v>0.2</v>
      </c>
      <c r="C35" s="166">
        <v>0.27</v>
      </c>
      <c r="D35" s="161"/>
      <c r="E35" s="161"/>
      <c r="F35" s="161"/>
      <c r="G35" s="17">
        <f t="shared" si="4"/>
        <v>0.5</v>
      </c>
      <c r="H35" s="18">
        <f t="shared" si="5"/>
        <v>0.2</v>
      </c>
      <c r="I35" s="17">
        <f t="shared" si="6"/>
        <v>0.88582680000000003</v>
      </c>
      <c r="J35">
        <f t="shared" si="7"/>
        <v>8.8582680000000011E-2</v>
      </c>
    </row>
    <row r="36" spans="1:10" ht="14.4" x14ac:dyDescent="0.3">
      <c r="A36" s="167">
        <v>6.5</v>
      </c>
      <c r="B36" s="166">
        <v>0.42</v>
      </c>
      <c r="C36" s="166">
        <v>0.19</v>
      </c>
      <c r="G36" s="17">
        <f t="shared" si="4"/>
        <v>0.5</v>
      </c>
      <c r="H36" s="18">
        <f t="shared" si="5"/>
        <v>0.42</v>
      </c>
      <c r="I36" s="17">
        <f t="shared" si="6"/>
        <v>0.62335960000000001</v>
      </c>
      <c r="J36">
        <f t="shared" si="7"/>
        <v>0.130905516</v>
      </c>
    </row>
    <row r="37" spans="1:10" ht="14.4" x14ac:dyDescent="0.3">
      <c r="A37" s="167">
        <v>7</v>
      </c>
      <c r="B37" s="166">
        <v>0.6</v>
      </c>
      <c r="C37" s="166">
        <v>0.24</v>
      </c>
      <c r="G37" s="17">
        <f t="shared" si="4"/>
        <v>0.5</v>
      </c>
      <c r="H37" s="18">
        <f t="shared" si="5"/>
        <v>0.6</v>
      </c>
      <c r="I37" s="17">
        <f t="shared" si="6"/>
        <v>0.78740159999999992</v>
      </c>
      <c r="J37">
        <f t="shared" si="7"/>
        <v>0.23622047999999995</v>
      </c>
    </row>
    <row r="38" spans="1:10" ht="14.4" x14ac:dyDescent="0.3">
      <c r="A38" s="167">
        <v>7.5</v>
      </c>
      <c r="B38" s="166">
        <v>0.5</v>
      </c>
      <c r="C38" s="166">
        <v>0.38</v>
      </c>
      <c r="G38" s="17">
        <f t="shared" si="4"/>
        <v>0.5</v>
      </c>
      <c r="H38" s="18">
        <f t="shared" si="5"/>
        <v>0.5</v>
      </c>
      <c r="I38" s="17">
        <f t="shared" si="6"/>
        <v>1.2467192</v>
      </c>
      <c r="J38">
        <f t="shared" si="7"/>
        <v>0.31167980000000001</v>
      </c>
    </row>
    <row r="39" spans="1:10" ht="14.4" x14ac:dyDescent="0.3">
      <c r="A39" s="167">
        <v>8</v>
      </c>
      <c r="B39" s="166">
        <v>0.7</v>
      </c>
      <c r="C39" s="166">
        <v>0.61</v>
      </c>
      <c r="G39" s="17">
        <f t="shared" si="4"/>
        <v>0.5</v>
      </c>
      <c r="H39" s="18">
        <f t="shared" si="5"/>
        <v>0.7</v>
      </c>
      <c r="I39" s="17">
        <f t="shared" si="6"/>
        <v>2.0013123999999998</v>
      </c>
      <c r="J39">
        <f t="shared" si="7"/>
        <v>0.70045933999999987</v>
      </c>
    </row>
    <row r="40" spans="1:10" ht="14.4" x14ac:dyDescent="0.3">
      <c r="A40" s="167">
        <v>8.5</v>
      </c>
      <c r="B40" s="166">
        <v>0.57999999999999996</v>
      </c>
      <c r="C40" s="166">
        <v>0.79</v>
      </c>
      <c r="G40" s="17">
        <f t="shared" si="4"/>
        <v>0.65000000000000036</v>
      </c>
      <c r="H40" s="18">
        <f t="shared" si="5"/>
        <v>0.57999999999999996</v>
      </c>
      <c r="I40" s="17">
        <f t="shared" si="6"/>
        <v>2.5918635999999999</v>
      </c>
      <c r="J40">
        <f t="shared" si="7"/>
        <v>0.97713257720000046</v>
      </c>
    </row>
    <row r="41" spans="1:10" ht="14.4" x14ac:dyDescent="0.3">
      <c r="A41" s="167">
        <v>9.3000000000000007</v>
      </c>
      <c r="B41" s="166">
        <v>0.7</v>
      </c>
      <c r="C41" s="166">
        <v>0.73</v>
      </c>
      <c r="G41" s="17">
        <f t="shared" si="4"/>
        <v>0.75</v>
      </c>
      <c r="H41" s="18">
        <f t="shared" si="5"/>
        <v>0.7</v>
      </c>
      <c r="I41" s="17">
        <f t="shared" si="6"/>
        <v>2.3950131999999997</v>
      </c>
      <c r="J41">
        <f t="shared" si="7"/>
        <v>1.2573819299999995</v>
      </c>
    </row>
    <row r="42" spans="1:10" ht="14.4" x14ac:dyDescent="0.3">
      <c r="A42" s="167">
        <v>10</v>
      </c>
      <c r="B42" s="166">
        <v>0.8</v>
      </c>
      <c r="C42" s="166">
        <v>0.83</v>
      </c>
      <c r="G42" s="17">
        <f t="shared" si="4"/>
        <v>0.69999999999999929</v>
      </c>
      <c r="H42" s="18">
        <f t="shared" si="5"/>
        <v>0.8</v>
      </c>
      <c r="I42" s="17">
        <f t="shared" si="6"/>
        <v>2.7230971999999998</v>
      </c>
      <c r="J42">
        <f t="shared" si="7"/>
        <v>1.5249344319999985</v>
      </c>
    </row>
    <row r="43" spans="1:10" ht="14.4" x14ac:dyDescent="0.3">
      <c r="A43" s="167">
        <v>10.7</v>
      </c>
      <c r="B43" s="166">
        <v>0.85</v>
      </c>
      <c r="C43" s="166">
        <v>0.59</v>
      </c>
      <c r="G43" s="17">
        <f t="shared" si="4"/>
        <v>0.70000000000000018</v>
      </c>
      <c r="H43" s="18">
        <f t="shared" si="5"/>
        <v>0.85</v>
      </c>
      <c r="I43" s="17">
        <f t="shared" si="6"/>
        <v>1.9356955999999998</v>
      </c>
      <c r="J43">
        <f t="shared" si="7"/>
        <v>1.1517388820000001</v>
      </c>
    </row>
    <row r="44" spans="1:10" ht="14.4" x14ac:dyDescent="0.3">
      <c r="A44" s="167">
        <v>11.4</v>
      </c>
      <c r="B44" s="166">
        <v>0.8</v>
      </c>
      <c r="C44" s="166">
        <v>0.42</v>
      </c>
      <c r="G44" s="17">
        <f t="shared" si="4"/>
        <v>0.65000000000000036</v>
      </c>
      <c r="H44" s="18">
        <f t="shared" si="5"/>
        <v>0.8</v>
      </c>
      <c r="I44" s="17">
        <f t="shared" si="6"/>
        <v>1.3779527999999999</v>
      </c>
      <c r="J44">
        <f t="shared" si="7"/>
        <v>0.71653545600000046</v>
      </c>
    </row>
    <row r="45" spans="1:10" ht="14.4" x14ac:dyDescent="0.3">
      <c r="A45" s="167">
        <v>12</v>
      </c>
      <c r="B45" s="166">
        <v>0.69</v>
      </c>
      <c r="C45" s="166">
        <v>0.51</v>
      </c>
      <c r="G45" s="17">
        <f t="shared" si="4"/>
        <v>0.54999999999999982</v>
      </c>
      <c r="H45" s="18">
        <f t="shared" si="5"/>
        <v>0.69</v>
      </c>
      <c r="I45" s="17">
        <f t="shared" si="6"/>
        <v>1.6732283999999999</v>
      </c>
      <c r="J45">
        <f t="shared" si="7"/>
        <v>0.63499017779999967</v>
      </c>
    </row>
    <row r="46" spans="1:10" ht="14.4" x14ac:dyDescent="0.3">
      <c r="A46" s="167">
        <v>12.5</v>
      </c>
      <c r="B46" s="166">
        <v>0.48</v>
      </c>
      <c r="C46" s="166">
        <v>0.05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A0371-C0AD-4712-8AC3-919FBBAD32BE}">
  <dimension ref="A1:I68"/>
  <sheetViews>
    <sheetView workbookViewId="0">
      <selection activeCell="B26" sqref="B26"/>
    </sheetView>
  </sheetViews>
  <sheetFormatPr defaultRowHeight="13.2" x14ac:dyDescent="0.25"/>
  <sheetData>
    <row r="1" spans="1:9" x14ac:dyDescent="0.25">
      <c r="A1" s="59" t="s">
        <v>192</v>
      </c>
    </row>
    <row r="2" spans="1:9" x14ac:dyDescent="0.25">
      <c r="A2" t="s">
        <v>32</v>
      </c>
    </row>
    <row r="5" spans="1:9" ht="14.4" x14ac:dyDescent="0.3">
      <c r="A5" s="168" t="s">
        <v>193</v>
      </c>
      <c r="B5" s="169"/>
      <c r="C5" s="169"/>
      <c r="D5" s="169"/>
      <c r="E5" s="169"/>
      <c r="F5" s="170"/>
      <c r="G5" s="170"/>
      <c r="H5" s="170"/>
      <c r="I5" s="170"/>
    </row>
    <row r="6" spans="1:9" ht="14.4" x14ac:dyDescent="0.3">
      <c r="A6" s="168" t="s">
        <v>194</v>
      </c>
      <c r="B6" s="171"/>
      <c r="C6" s="171"/>
      <c r="D6" s="171"/>
      <c r="E6" s="171"/>
      <c r="F6" s="170"/>
      <c r="G6" s="170"/>
      <c r="H6" s="170"/>
      <c r="I6" s="170"/>
    </row>
    <row r="7" spans="1:9" ht="15" thickBot="1" x14ac:dyDescent="0.35">
      <c r="A7" s="172" t="s">
        <v>195</v>
      </c>
      <c r="B7" s="173"/>
      <c r="C7" s="174" t="s">
        <v>41</v>
      </c>
      <c r="D7" s="173"/>
      <c r="E7" s="174" t="s">
        <v>42</v>
      </c>
      <c r="F7" s="170"/>
      <c r="G7" s="175" t="s">
        <v>47</v>
      </c>
      <c r="H7" s="175">
        <v>5</v>
      </c>
      <c r="I7" s="175" t="s">
        <v>56</v>
      </c>
    </row>
    <row r="8" spans="1:9" ht="15" thickTop="1" x14ac:dyDescent="0.3">
      <c r="A8" s="175">
        <v>5</v>
      </c>
      <c r="B8" s="170"/>
      <c r="C8" s="175">
        <v>0</v>
      </c>
      <c r="D8" s="170"/>
      <c r="E8" s="175">
        <v>0</v>
      </c>
      <c r="F8" s="170"/>
      <c r="G8" s="175" t="s">
        <v>48</v>
      </c>
      <c r="H8" s="175">
        <v>51</v>
      </c>
      <c r="I8" s="175" t="s">
        <v>56</v>
      </c>
    </row>
    <row r="9" spans="1:9" ht="14.4" x14ac:dyDescent="0.3">
      <c r="A9" s="175">
        <v>7</v>
      </c>
      <c r="B9" s="170"/>
      <c r="C9" s="175">
        <v>0.42</v>
      </c>
      <c r="D9" s="170"/>
      <c r="E9" s="175">
        <v>7.0000000000000007E-2</v>
      </c>
      <c r="F9" s="170"/>
      <c r="G9" s="170"/>
      <c r="H9" s="170"/>
      <c r="I9" s="170"/>
    </row>
    <row r="10" spans="1:9" ht="14.4" x14ac:dyDescent="0.3">
      <c r="A10" s="175">
        <v>9</v>
      </c>
      <c r="B10" s="170"/>
      <c r="C10" s="175">
        <v>0.8</v>
      </c>
      <c r="D10" s="170"/>
      <c r="E10" s="175">
        <v>0.21</v>
      </c>
      <c r="F10" s="170"/>
      <c r="G10" s="170"/>
      <c r="H10" s="170"/>
      <c r="I10" s="170"/>
    </row>
    <row r="11" spans="1:9" ht="14.4" x14ac:dyDescent="0.3">
      <c r="A11" s="175">
        <v>11</v>
      </c>
      <c r="B11" s="170"/>
      <c r="C11" s="175">
        <v>1.3</v>
      </c>
      <c r="D11" s="170"/>
      <c r="E11" s="175">
        <v>0.28999999999999998</v>
      </c>
      <c r="F11" s="170"/>
      <c r="G11" s="170"/>
      <c r="H11" s="170"/>
      <c r="I11" s="170"/>
    </row>
    <row r="12" spans="1:9" ht="14.4" x14ac:dyDescent="0.3">
      <c r="A12" s="175">
        <v>13</v>
      </c>
      <c r="B12" s="170"/>
      <c r="C12" s="175">
        <v>1.6</v>
      </c>
      <c r="D12" s="170"/>
      <c r="E12" s="175">
        <v>0.44</v>
      </c>
      <c r="F12" s="170"/>
      <c r="G12" s="170"/>
      <c r="H12" s="170"/>
      <c r="I12" s="170"/>
    </row>
    <row r="13" spans="1:9" ht="14.4" x14ac:dyDescent="0.3">
      <c r="A13" s="175">
        <v>15</v>
      </c>
      <c r="B13" s="170"/>
      <c r="C13" s="175">
        <v>1.6</v>
      </c>
      <c r="D13" s="170"/>
      <c r="E13" s="175">
        <v>0.56000000000000005</v>
      </c>
      <c r="F13" s="170"/>
      <c r="G13" s="170"/>
      <c r="H13" s="170"/>
      <c r="I13" s="170"/>
    </row>
    <row r="14" spans="1:9" ht="14.4" x14ac:dyDescent="0.3">
      <c r="A14" s="175">
        <v>16.5</v>
      </c>
      <c r="B14" s="170"/>
      <c r="C14" s="175">
        <v>1.45</v>
      </c>
      <c r="D14" s="170"/>
      <c r="E14" s="175">
        <v>0.6</v>
      </c>
      <c r="F14" s="170"/>
      <c r="G14" s="170"/>
      <c r="H14" s="170"/>
      <c r="I14" s="170"/>
    </row>
    <row r="15" spans="1:9" ht="14.4" x14ac:dyDescent="0.3">
      <c r="A15" s="175">
        <v>18</v>
      </c>
      <c r="B15" s="170"/>
      <c r="C15" s="175">
        <v>1.45</v>
      </c>
      <c r="D15" s="170"/>
      <c r="E15" s="175">
        <v>0.64</v>
      </c>
      <c r="F15" s="170"/>
      <c r="G15" s="170"/>
      <c r="H15" s="170"/>
      <c r="I15" s="170"/>
    </row>
    <row r="16" spans="1:9" ht="14.4" x14ac:dyDescent="0.3">
      <c r="A16" s="175">
        <v>19.5</v>
      </c>
      <c r="B16" s="170"/>
      <c r="C16" s="175">
        <v>1.45</v>
      </c>
      <c r="D16" s="170"/>
      <c r="E16" s="175">
        <v>0.66</v>
      </c>
      <c r="F16" s="170"/>
      <c r="G16" s="170"/>
      <c r="H16" s="170"/>
      <c r="I16" s="170"/>
    </row>
    <row r="17" spans="1:9" ht="14.4" x14ac:dyDescent="0.3">
      <c r="A17" s="175">
        <v>21</v>
      </c>
      <c r="B17" s="170"/>
      <c r="C17" s="175">
        <v>1.5</v>
      </c>
      <c r="D17" s="170"/>
      <c r="E17" s="175">
        <v>0.46</v>
      </c>
      <c r="F17" s="170"/>
      <c r="G17" s="170"/>
      <c r="H17" s="170"/>
      <c r="I17" s="170"/>
    </row>
    <row r="18" spans="1:9" ht="14.4" x14ac:dyDescent="0.3">
      <c r="A18" s="175">
        <v>22.5</v>
      </c>
      <c r="B18" s="170"/>
      <c r="C18" s="175">
        <v>1.5</v>
      </c>
      <c r="D18" s="170"/>
      <c r="E18" s="175">
        <v>0.52</v>
      </c>
      <c r="F18" s="170"/>
      <c r="G18" s="170"/>
      <c r="H18" s="170"/>
      <c r="I18" s="170"/>
    </row>
    <row r="19" spans="1:9" ht="14.4" x14ac:dyDescent="0.3">
      <c r="A19" s="175">
        <v>24</v>
      </c>
      <c r="B19" s="170"/>
      <c r="C19" s="175">
        <v>1.4</v>
      </c>
      <c r="D19" s="170"/>
      <c r="E19" s="175">
        <v>0.42</v>
      </c>
      <c r="F19" s="170"/>
      <c r="G19" s="170"/>
      <c r="H19" s="170"/>
      <c r="I19" s="170"/>
    </row>
    <row r="20" spans="1:9" ht="14.4" x14ac:dyDescent="0.3">
      <c r="A20" s="175">
        <v>25.5</v>
      </c>
      <c r="B20" s="170"/>
      <c r="C20" s="175">
        <v>1.4</v>
      </c>
      <c r="D20" s="170"/>
      <c r="E20" s="175">
        <v>0.59</v>
      </c>
    </row>
    <row r="21" spans="1:9" ht="14.4" x14ac:dyDescent="0.3">
      <c r="A21" s="175">
        <v>27</v>
      </c>
      <c r="B21" s="170"/>
      <c r="C21" s="175">
        <v>1.4</v>
      </c>
      <c r="D21" s="170"/>
      <c r="E21" s="175">
        <v>0.55000000000000004</v>
      </c>
    </row>
    <row r="22" spans="1:9" ht="14.4" x14ac:dyDescent="0.3">
      <c r="A22" s="175">
        <v>29</v>
      </c>
      <c r="B22" s="170"/>
      <c r="C22" s="175">
        <v>1.1000000000000001</v>
      </c>
      <c r="D22" s="170"/>
      <c r="E22" s="175">
        <v>0.62</v>
      </c>
    </row>
    <row r="23" spans="1:9" ht="14.4" x14ac:dyDescent="0.3">
      <c r="A23" s="175">
        <v>30.5</v>
      </c>
      <c r="B23" s="170"/>
      <c r="C23" s="175">
        <v>1.3</v>
      </c>
      <c r="D23" s="170"/>
      <c r="E23" s="175">
        <v>0.39</v>
      </c>
    </row>
    <row r="24" spans="1:9" ht="14.4" x14ac:dyDescent="0.3">
      <c r="A24" s="175">
        <v>32</v>
      </c>
      <c r="B24" s="170"/>
      <c r="C24" s="175">
        <v>1.2</v>
      </c>
      <c r="D24" s="170"/>
      <c r="E24" s="175">
        <v>0.59</v>
      </c>
    </row>
    <row r="25" spans="1:9" ht="14.4" x14ac:dyDescent="0.3">
      <c r="A25" s="175">
        <v>33.5</v>
      </c>
      <c r="B25" s="170"/>
      <c r="C25" s="175">
        <v>1.25</v>
      </c>
      <c r="D25" s="170"/>
      <c r="E25" s="175">
        <v>0.55000000000000004</v>
      </c>
    </row>
    <row r="26" spans="1:9" ht="14.4" x14ac:dyDescent="0.3">
      <c r="A26" s="175">
        <v>35</v>
      </c>
      <c r="B26" s="170"/>
      <c r="C26" s="175">
        <v>1</v>
      </c>
      <c r="D26" s="170"/>
      <c r="E26" s="175">
        <v>0.53</v>
      </c>
    </row>
    <row r="27" spans="1:9" ht="14.4" x14ac:dyDescent="0.3">
      <c r="A27" s="175">
        <v>36.5</v>
      </c>
      <c r="B27" s="170"/>
      <c r="C27" s="175">
        <v>1.2</v>
      </c>
      <c r="D27" s="170"/>
      <c r="E27" s="175">
        <v>0.62</v>
      </c>
    </row>
    <row r="28" spans="1:9" ht="14.4" x14ac:dyDescent="0.3">
      <c r="A28" s="175">
        <v>38</v>
      </c>
      <c r="B28" s="170"/>
      <c r="C28" s="175">
        <v>1.18</v>
      </c>
      <c r="D28" s="170"/>
      <c r="E28" s="175">
        <v>0.26</v>
      </c>
    </row>
    <row r="29" spans="1:9" ht="14.4" x14ac:dyDescent="0.3">
      <c r="A29" s="175">
        <v>39.5</v>
      </c>
      <c r="B29" s="170"/>
      <c r="C29" s="175">
        <v>1.05</v>
      </c>
      <c r="D29" s="170"/>
      <c r="E29" s="175">
        <v>0.49</v>
      </c>
    </row>
    <row r="30" spans="1:9" ht="14.4" x14ac:dyDescent="0.3">
      <c r="A30" s="175">
        <v>41</v>
      </c>
      <c r="B30" s="170"/>
      <c r="C30" s="175">
        <v>0.95</v>
      </c>
      <c r="D30" s="170"/>
      <c r="E30" s="175">
        <v>0.51</v>
      </c>
    </row>
    <row r="31" spans="1:9" ht="14.4" x14ac:dyDescent="0.3">
      <c r="A31" s="175">
        <v>43</v>
      </c>
      <c r="B31" s="170"/>
      <c r="C31" s="175">
        <v>1.1000000000000001</v>
      </c>
      <c r="D31" s="170"/>
      <c r="E31" s="175">
        <v>0.2</v>
      </c>
    </row>
    <row r="32" spans="1:9" ht="14.4" x14ac:dyDescent="0.3">
      <c r="A32" s="175">
        <v>45</v>
      </c>
      <c r="B32" s="170"/>
      <c r="C32" s="175">
        <v>0.8</v>
      </c>
      <c r="D32" s="170"/>
      <c r="E32" s="175">
        <v>0.33</v>
      </c>
    </row>
    <row r="33" spans="1:9" ht="14.4" x14ac:dyDescent="0.3">
      <c r="A33" s="175">
        <v>47</v>
      </c>
      <c r="B33" s="170"/>
      <c r="C33" s="175">
        <v>0.7</v>
      </c>
      <c r="D33" s="170"/>
      <c r="E33" s="175">
        <v>0.19</v>
      </c>
    </row>
    <row r="34" spans="1:9" ht="14.4" x14ac:dyDescent="0.3">
      <c r="A34" s="175">
        <v>49</v>
      </c>
      <c r="B34" s="170"/>
      <c r="C34" s="175">
        <v>0.3</v>
      </c>
      <c r="D34" s="170"/>
      <c r="E34" s="175">
        <v>0.18</v>
      </c>
    </row>
    <row r="35" spans="1:9" ht="14.4" x14ac:dyDescent="0.3">
      <c r="A35" s="175">
        <v>51</v>
      </c>
      <c r="B35" s="170"/>
      <c r="C35" s="175">
        <v>0.1</v>
      </c>
      <c r="D35" s="170"/>
      <c r="E35" s="175">
        <v>7.0000000000000007E-2</v>
      </c>
    </row>
    <row r="40" spans="1:9" ht="14.4" x14ac:dyDescent="0.3">
      <c r="A40" s="176"/>
      <c r="B40" s="177" t="s">
        <v>193</v>
      </c>
      <c r="C40" s="177"/>
      <c r="D40" s="177"/>
      <c r="E40" s="177"/>
      <c r="F40" s="177"/>
      <c r="G40" s="178"/>
      <c r="H40" s="178"/>
      <c r="I40" s="178"/>
    </row>
    <row r="41" spans="1:9" ht="14.4" x14ac:dyDescent="0.3">
      <c r="A41" s="179" t="s">
        <v>196</v>
      </c>
      <c r="B41" s="180"/>
      <c r="C41" s="180"/>
      <c r="D41" s="180"/>
      <c r="E41" s="180"/>
      <c r="F41" s="178"/>
      <c r="G41" s="178"/>
      <c r="H41" s="178"/>
      <c r="I41" s="178"/>
    </row>
    <row r="42" spans="1:9" ht="15" thickBot="1" x14ac:dyDescent="0.35">
      <c r="A42" s="181" t="s">
        <v>156</v>
      </c>
      <c r="B42" s="182"/>
      <c r="C42" s="183" t="s">
        <v>41</v>
      </c>
      <c r="D42" s="182"/>
      <c r="E42" s="183" t="s">
        <v>42</v>
      </c>
      <c r="F42" s="178"/>
      <c r="G42" s="178"/>
      <c r="H42" s="178"/>
      <c r="I42" s="178"/>
    </row>
    <row r="43" spans="1:9" ht="15" thickTop="1" x14ac:dyDescent="0.3">
      <c r="A43" s="184">
        <v>55.5</v>
      </c>
      <c r="B43" s="185"/>
      <c r="C43" s="185">
        <v>0.15</v>
      </c>
      <c r="D43" s="186"/>
      <c r="E43" s="185">
        <v>0.01</v>
      </c>
      <c r="F43" s="178"/>
      <c r="G43" s="184" t="s">
        <v>47</v>
      </c>
      <c r="H43" s="184">
        <v>55.5</v>
      </c>
      <c r="I43" s="184" t="s">
        <v>56</v>
      </c>
    </row>
    <row r="44" spans="1:9" ht="14.4" x14ac:dyDescent="0.3">
      <c r="A44" s="184">
        <v>54.5</v>
      </c>
      <c r="B44" s="185"/>
      <c r="C44" s="185">
        <v>0.4</v>
      </c>
      <c r="D44" s="186"/>
      <c r="E44" s="185">
        <v>0.09</v>
      </c>
      <c r="F44" s="178"/>
      <c r="G44" s="184" t="s">
        <v>48</v>
      </c>
      <c r="H44" s="184">
        <v>7.8</v>
      </c>
      <c r="I44" s="184" t="s">
        <v>56</v>
      </c>
    </row>
    <row r="45" spans="1:9" ht="14.4" x14ac:dyDescent="0.3">
      <c r="A45" s="184">
        <v>53.2</v>
      </c>
      <c r="B45" s="185"/>
      <c r="C45" s="185">
        <v>0.5</v>
      </c>
      <c r="D45" s="186"/>
      <c r="E45" s="185">
        <v>0.19</v>
      </c>
      <c r="F45" s="178"/>
      <c r="G45" s="178"/>
      <c r="H45" s="178"/>
      <c r="I45" s="178"/>
    </row>
    <row r="46" spans="1:9" ht="14.4" x14ac:dyDescent="0.3">
      <c r="A46" s="184">
        <v>51.9</v>
      </c>
      <c r="B46" s="185"/>
      <c r="C46" s="185">
        <v>1.05</v>
      </c>
      <c r="D46" s="186"/>
      <c r="E46" s="185">
        <v>0.21</v>
      </c>
      <c r="F46" s="178"/>
      <c r="G46" s="178"/>
      <c r="H46" s="178"/>
      <c r="I46" s="178"/>
    </row>
    <row r="47" spans="1:9" ht="14.4" x14ac:dyDescent="0.3">
      <c r="A47" s="184">
        <v>50</v>
      </c>
      <c r="B47" s="185"/>
      <c r="C47" s="185">
        <v>1.1499999999999999</v>
      </c>
      <c r="D47" s="186"/>
      <c r="E47" s="185">
        <v>0.3</v>
      </c>
      <c r="F47" s="178"/>
      <c r="G47" s="178"/>
      <c r="H47" s="178"/>
      <c r="I47" s="178"/>
    </row>
    <row r="48" spans="1:9" ht="14.4" x14ac:dyDescent="0.3">
      <c r="A48" s="184">
        <v>48</v>
      </c>
      <c r="B48" s="185"/>
      <c r="C48" s="185">
        <v>1.55</v>
      </c>
      <c r="D48" s="186"/>
      <c r="E48" s="185">
        <v>0.34</v>
      </c>
      <c r="F48" s="178"/>
      <c r="G48" s="178"/>
      <c r="H48" s="178"/>
      <c r="I48" s="178"/>
    </row>
    <row r="49" spans="1:9" ht="14.4" x14ac:dyDescent="0.3">
      <c r="A49" s="184">
        <v>46</v>
      </c>
      <c r="B49" s="185"/>
      <c r="C49" s="185">
        <v>1.75</v>
      </c>
      <c r="D49" s="186"/>
      <c r="E49" s="185">
        <v>0.56999999999999995</v>
      </c>
      <c r="F49" s="178"/>
      <c r="G49" s="178"/>
      <c r="H49" s="178"/>
      <c r="I49" s="178"/>
    </row>
    <row r="50" spans="1:9" ht="14.4" x14ac:dyDescent="0.3">
      <c r="A50" s="184">
        <v>44</v>
      </c>
      <c r="B50" s="185"/>
      <c r="C50" s="185">
        <v>1.9</v>
      </c>
      <c r="D50" s="186"/>
      <c r="E50" s="185">
        <v>0.48</v>
      </c>
      <c r="F50" s="178"/>
      <c r="G50" s="178"/>
      <c r="H50" s="178"/>
      <c r="I50" s="178"/>
    </row>
    <row r="51" spans="1:9" ht="14.4" x14ac:dyDescent="0.3">
      <c r="A51" s="184">
        <v>42</v>
      </c>
      <c r="B51" s="185"/>
      <c r="C51" s="185">
        <v>1.6</v>
      </c>
      <c r="D51" s="186"/>
      <c r="E51" s="185">
        <v>0.55000000000000004</v>
      </c>
    </row>
    <row r="52" spans="1:9" ht="14.4" x14ac:dyDescent="0.3">
      <c r="A52" s="184">
        <v>40</v>
      </c>
      <c r="B52" s="185"/>
      <c r="C52" s="185">
        <v>1.4</v>
      </c>
      <c r="D52" s="186"/>
      <c r="E52" s="185">
        <v>0.45</v>
      </c>
    </row>
    <row r="53" spans="1:9" ht="14.4" x14ac:dyDescent="0.3">
      <c r="A53" s="184">
        <v>38</v>
      </c>
      <c r="B53" s="185"/>
      <c r="C53" s="185">
        <v>1.48</v>
      </c>
      <c r="D53" s="186"/>
      <c r="E53" s="185">
        <v>0.64</v>
      </c>
    </row>
    <row r="54" spans="1:9" ht="14.4" x14ac:dyDescent="0.3">
      <c r="A54" s="184">
        <v>36</v>
      </c>
      <c r="B54" s="185"/>
      <c r="C54" s="185">
        <v>1.5</v>
      </c>
      <c r="D54" s="186"/>
      <c r="E54" s="185">
        <v>0.77</v>
      </c>
    </row>
    <row r="55" spans="1:9" ht="14.4" x14ac:dyDescent="0.3">
      <c r="A55" s="184">
        <v>34</v>
      </c>
      <c r="B55" s="185"/>
      <c r="C55" s="185">
        <v>1.3</v>
      </c>
      <c r="D55" s="186"/>
      <c r="E55" s="185">
        <v>0.53</v>
      </c>
    </row>
    <row r="56" spans="1:9" ht="14.4" x14ac:dyDescent="0.3">
      <c r="A56" s="184">
        <v>32</v>
      </c>
      <c r="B56" s="185"/>
      <c r="C56" s="185">
        <v>1.1499999999999999</v>
      </c>
      <c r="D56" s="186"/>
      <c r="E56" s="185">
        <v>0.63</v>
      </c>
    </row>
    <row r="57" spans="1:9" ht="14.4" x14ac:dyDescent="0.3">
      <c r="A57" s="184">
        <v>30</v>
      </c>
      <c r="B57" s="185"/>
      <c r="C57" s="185">
        <v>1.2</v>
      </c>
      <c r="D57" s="186"/>
      <c r="E57" s="185">
        <v>0.64</v>
      </c>
    </row>
    <row r="58" spans="1:9" ht="14.4" x14ac:dyDescent="0.3">
      <c r="A58" s="184">
        <v>28</v>
      </c>
      <c r="B58" s="185"/>
      <c r="C58" s="185">
        <v>1.2</v>
      </c>
      <c r="D58" s="186"/>
      <c r="E58" s="185">
        <v>0.5</v>
      </c>
    </row>
    <row r="59" spans="1:9" ht="14.4" x14ac:dyDescent="0.3">
      <c r="A59" s="184">
        <v>26</v>
      </c>
      <c r="B59" s="185"/>
      <c r="C59" s="185">
        <v>1.08</v>
      </c>
      <c r="D59" s="186"/>
      <c r="E59" s="185">
        <v>0.47</v>
      </c>
    </row>
    <row r="60" spans="1:9" ht="14.4" x14ac:dyDescent="0.3">
      <c r="A60" s="184">
        <v>24</v>
      </c>
      <c r="B60" s="185"/>
      <c r="C60" s="185">
        <v>1.04</v>
      </c>
      <c r="D60" s="186"/>
      <c r="E60" s="185">
        <v>0.49</v>
      </c>
    </row>
    <row r="61" spans="1:9" ht="14.4" x14ac:dyDescent="0.3">
      <c r="A61" s="184">
        <v>22</v>
      </c>
      <c r="B61" s="185"/>
      <c r="C61" s="185">
        <v>0.95</v>
      </c>
      <c r="D61" s="186"/>
      <c r="E61" s="185">
        <v>0.62</v>
      </c>
    </row>
    <row r="62" spans="1:9" ht="14.4" x14ac:dyDescent="0.3">
      <c r="A62" s="184">
        <v>20</v>
      </c>
      <c r="B62" s="185"/>
      <c r="C62" s="185">
        <v>1</v>
      </c>
      <c r="D62" s="186"/>
      <c r="E62" s="185">
        <v>0.47</v>
      </c>
    </row>
    <row r="63" spans="1:9" ht="14.4" x14ac:dyDescent="0.3">
      <c r="A63" s="184">
        <v>18</v>
      </c>
      <c r="B63" s="185"/>
      <c r="C63" s="185">
        <v>0.95</v>
      </c>
      <c r="D63" s="186"/>
      <c r="E63" s="185">
        <v>0.48</v>
      </c>
    </row>
    <row r="64" spans="1:9" ht="14.4" x14ac:dyDescent="0.3">
      <c r="A64" s="184">
        <v>16</v>
      </c>
      <c r="B64" s="185"/>
      <c r="C64" s="185">
        <v>0.9</v>
      </c>
      <c r="D64" s="186"/>
      <c r="E64" s="185">
        <v>0.28999999999999998</v>
      </c>
    </row>
    <row r="65" spans="1:9" ht="14.4" x14ac:dyDescent="0.3">
      <c r="A65" s="184">
        <v>14</v>
      </c>
      <c r="B65" s="185"/>
      <c r="C65" s="185">
        <v>0.85</v>
      </c>
      <c r="D65" s="186"/>
      <c r="E65" s="185">
        <v>0.33</v>
      </c>
    </row>
    <row r="66" spans="1:9" ht="14.4" x14ac:dyDescent="0.3">
      <c r="A66" s="184">
        <v>12</v>
      </c>
      <c r="B66" s="185"/>
      <c r="C66" s="185">
        <v>0.55000000000000004</v>
      </c>
      <c r="D66" s="186"/>
      <c r="E66" s="185">
        <v>0.26</v>
      </c>
    </row>
    <row r="67" spans="1:9" ht="14.4" x14ac:dyDescent="0.3">
      <c r="A67" s="184">
        <v>10</v>
      </c>
      <c r="B67" s="185"/>
      <c r="C67" s="185">
        <v>0.4</v>
      </c>
      <c r="D67" s="186"/>
      <c r="E67" s="185">
        <v>0.01</v>
      </c>
      <c r="F67" s="178"/>
      <c r="G67" s="178"/>
      <c r="H67" s="178"/>
      <c r="I67" s="178"/>
    </row>
    <row r="68" spans="1:9" ht="14.4" x14ac:dyDescent="0.3">
      <c r="A68" s="184">
        <v>7.8</v>
      </c>
      <c r="B68" s="185"/>
      <c r="C68" s="186">
        <v>0</v>
      </c>
      <c r="D68" s="185"/>
      <c r="E68" s="186">
        <v>0</v>
      </c>
      <c r="F68" s="185"/>
      <c r="G68" s="178"/>
      <c r="H68" s="178"/>
      <c r="I68" s="17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DA5F0-1A63-4298-B0BC-5B99C37D97A9}">
  <dimension ref="A1:J129"/>
  <sheetViews>
    <sheetView workbookViewId="0">
      <selection activeCell="J3" sqref="J3"/>
    </sheetView>
  </sheetViews>
  <sheetFormatPr defaultRowHeight="13.2" x14ac:dyDescent="0.25"/>
  <sheetData>
    <row r="1" spans="1:9" x14ac:dyDescent="0.25">
      <c r="A1" s="59" t="s">
        <v>240</v>
      </c>
    </row>
    <row r="2" spans="1:9" x14ac:dyDescent="0.25">
      <c r="A2" t="s">
        <v>32</v>
      </c>
    </row>
    <row r="5" spans="1:9" ht="14.4" x14ac:dyDescent="0.3">
      <c r="A5" s="187" t="s">
        <v>197</v>
      </c>
      <c r="B5" s="188"/>
      <c r="C5" s="188"/>
      <c r="D5" s="188"/>
      <c r="E5" s="188"/>
      <c r="F5" s="188"/>
      <c r="G5" s="189"/>
      <c r="H5" s="189"/>
      <c r="I5" s="189"/>
    </row>
    <row r="6" spans="1:9" ht="14.4" x14ac:dyDescent="0.3">
      <c r="A6" s="190" t="s">
        <v>198</v>
      </c>
      <c r="B6" s="190"/>
      <c r="C6" s="190"/>
      <c r="D6" s="190"/>
      <c r="E6" s="190"/>
      <c r="F6" s="189"/>
      <c r="G6" s="189"/>
      <c r="H6" s="189"/>
      <c r="I6" s="189"/>
    </row>
    <row r="7" spans="1:9" ht="15" thickBot="1" x14ac:dyDescent="0.35">
      <c r="A7" s="191" t="s">
        <v>51</v>
      </c>
      <c r="B7" s="192"/>
      <c r="C7" s="191" t="s">
        <v>41</v>
      </c>
      <c r="D7" s="192"/>
      <c r="E7" s="191" t="s">
        <v>42</v>
      </c>
      <c r="F7" s="189"/>
      <c r="G7" s="189"/>
      <c r="H7" s="189"/>
      <c r="I7" s="189"/>
    </row>
    <row r="8" spans="1:9" ht="15" thickTop="1" x14ac:dyDescent="0.3">
      <c r="A8" s="193">
        <v>65</v>
      </c>
      <c r="B8" s="189"/>
      <c r="C8" s="193">
        <v>0.05</v>
      </c>
      <c r="D8" s="189"/>
      <c r="E8" s="193">
        <v>0</v>
      </c>
      <c r="F8" s="189"/>
      <c r="G8" s="193" t="s">
        <v>47</v>
      </c>
      <c r="H8" s="193">
        <v>65</v>
      </c>
      <c r="I8" s="193" t="s">
        <v>56</v>
      </c>
    </row>
    <row r="9" spans="1:9" ht="14.4" x14ac:dyDescent="0.3">
      <c r="A9" s="193">
        <v>63</v>
      </c>
      <c r="B9" s="189"/>
      <c r="C9" s="193">
        <v>0.15</v>
      </c>
      <c r="D9" s="189"/>
      <c r="E9" s="193">
        <v>0.02</v>
      </c>
      <c r="F9" s="189"/>
      <c r="G9" s="193" t="s">
        <v>48</v>
      </c>
      <c r="H9" s="193">
        <v>7.5</v>
      </c>
      <c r="I9" s="193" t="s">
        <v>56</v>
      </c>
    </row>
    <row r="10" spans="1:9" ht="14.4" x14ac:dyDescent="0.3">
      <c r="A10" s="193">
        <v>61</v>
      </c>
      <c r="B10" s="189"/>
      <c r="C10" s="193">
        <v>0.25</v>
      </c>
      <c r="D10" s="189"/>
      <c r="E10" s="193">
        <v>0.02</v>
      </c>
      <c r="F10" s="189"/>
      <c r="G10" s="189"/>
      <c r="H10" s="189"/>
      <c r="I10" s="189"/>
    </row>
    <row r="11" spans="1:9" ht="14.4" x14ac:dyDescent="0.3">
      <c r="A11" s="193">
        <v>59</v>
      </c>
      <c r="B11" s="189"/>
      <c r="C11" s="193">
        <v>0.42</v>
      </c>
      <c r="D11" s="189"/>
      <c r="E11" s="193">
        <v>0.19</v>
      </c>
      <c r="F11" s="189"/>
      <c r="G11" s="193" t="s">
        <v>99</v>
      </c>
      <c r="H11" s="193">
        <v>0.85</v>
      </c>
      <c r="I11" s="189"/>
    </row>
    <row r="12" spans="1:9" ht="14.4" x14ac:dyDescent="0.3">
      <c r="A12" s="193">
        <v>57</v>
      </c>
      <c r="B12" s="189"/>
      <c r="C12" s="193">
        <v>0.35</v>
      </c>
      <c r="D12" s="189"/>
      <c r="E12" s="193">
        <v>0.23</v>
      </c>
      <c r="F12" s="189"/>
      <c r="G12" s="189"/>
      <c r="H12" s="189"/>
      <c r="I12" s="189"/>
    </row>
    <row r="13" spans="1:9" ht="14.4" x14ac:dyDescent="0.3">
      <c r="A13" s="193">
        <v>55</v>
      </c>
      <c r="B13" s="189"/>
      <c r="C13" s="193">
        <v>0.4</v>
      </c>
      <c r="D13" s="189"/>
      <c r="E13" s="193">
        <v>0.24</v>
      </c>
      <c r="F13" s="189"/>
      <c r="G13" s="189"/>
      <c r="H13" s="189"/>
      <c r="I13" s="189"/>
    </row>
    <row r="14" spans="1:9" ht="14.4" x14ac:dyDescent="0.3">
      <c r="A14" s="193">
        <v>53</v>
      </c>
      <c r="B14" s="189"/>
      <c r="C14" s="193">
        <v>0.5</v>
      </c>
      <c r="D14" s="189"/>
      <c r="E14" s="193">
        <v>0.21</v>
      </c>
      <c r="F14" s="189"/>
      <c r="G14" s="189"/>
      <c r="H14" s="189"/>
      <c r="I14" s="189"/>
    </row>
    <row r="15" spans="1:9" ht="14.4" x14ac:dyDescent="0.3">
      <c r="A15" s="193">
        <v>51</v>
      </c>
      <c r="B15" s="189"/>
      <c r="C15" s="193">
        <v>0.6</v>
      </c>
      <c r="D15" s="189"/>
      <c r="E15" s="193">
        <v>0.45</v>
      </c>
      <c r="F15" s="189"/>
      <c r="G15" s="189"/>
      <c r="H15" s="189"/>
      <c r="I15" s="189"/>
    </row>
    <row r="16" spans="1:9" ht="14.4" x14ac:dyDescent="0.3">
      <c r="A16" s="193">
        <v>49</v>
      </c>
      <c r="B16" s="189"/>
      <c r="C16" s="193">
        <v>0.6</v>
      </c>
      <c r="D16" s="189"/>
      <c r="E16" s="193">
        <v>0.37</v>
      </c>
      <c r="F16" s="189"/>
      <c r="G16" s="189"/>
      <c r="H16" s="189"/>
      <c r="I16" s="189"/>
    </row>
    <row r="17" spans="1:9" ht="14.4" x14ac:dyDescent="0.3">
      <c r="A17" s="193">
        <v>47</v>
      </c>
      <c r="B17" s="189"/>
      <c r="C17" s="193">
        <v>0.8</v>
      </c>
      <c r="D17" s="189"/>
      <c r="E17" s="193">
        <v>0.33</v>
      </c>
      <c r="F17" s="189"/>
      <c r="G17" s="189"/>
      <c r="H17" s="189"/>
      <c r="I17" s="189"/>
    </row>
    <row r="18" spans="1:9" ht="14.4" x14ac:dyDescent="0.3">
      <c r="A18" s="193">
        <v>45</v>
      </c>
      <c r="B18" s="189"/>
      <c r="C18" s="193">
        <v>0.85</v>
      </c>
      <c r="D18" s="189"/>
      <c r="E18" s="193">
        <v>0.51</v>
      </c>
      <c r="F18" s="189"/>
      <c r="G18" s="189"/>
      <c r="H18" s="189"/>
      <c r="I18" s="189"/>
    </row>
    <row r="19" spans="1:9" ht="14.4" x14ac:dyDescent="0.3">
      <c r="A19" s="193">
        <v>43</v>
      </c>
      <c r="B19" s="189"/>
      <c r="C19" s="193">
        <v>0.9</v>
      </c>
      <c r="D19" s="189"/>
      <c r="E19" s="193">
        <v>0.61</v>
      </c>
    </row>
    <row r="20" spans="1:9" ht="14.4" x14ac:dyDescent="0.3">
      <c r="A20" s="193">
        <v>41</v>
      </c>
      <c r="B20" s="189"/>
      <c r="C20" s="193">
        <v>0.98</v>
      </c>
      <c r="D20" s="189"/>
      <c r="E20" s="193">
        <v>0.59</v>
      </c>
    </row>
    <row r="21" spans="1:9" ht="14.4" x14ac:dyDescent="0.3">
      <c r="A21" s="193">
        <v>39</v>
      </c>
      <c r="B21" s="189"/>
      <c r="C21" s="193">
        <v>0.95</v>
      </c>
      <c r="D21" s="189"/>
      <c r="E21" s="193">
        <v>0.67</v>
      </c>
    </row>
    <row r="22" spans="1:9" ht="14.4" x14ac:dyDescent="0.3">
      <c r="A22" s="193">
        <v>37</v>
      </c>
      <c r="B22" s="189"/>
      <c r="C22" s="193">
        <v>1</v>
      </c>
      <c r="D22" s="189"/>
      <c r="E22" s="193">
        <v>0.59</v>
      </c>
    </row>
    <row r="23" spans="1:9" ht="14.4" x14ac:dyDescent="0.3">
      <c r="A23" s="193">
        <v>35</v>
      </c>
      <c r="B23" s="189"/>
      <c r="C23" s="193">
        <v>1.1000000000000001</v>
      </c>
      <c r="D23" s="189"/>
      <c r="E23" s="193">
        <v>0.67</v>
      </c>
    </row>
    <row r="24" spans="1:9" ht="14.4" x14ac:dyDescent="0.3">
      <c r="A24" s="193">
        <v>33</v>
      </c>
      <c r="B24" s="189"/>
      <c r="C24" s="193">
        <v>1.2</v>
      </c>
      <c r="D24" s="189"/>
      <c r="E24" s="193">
        <v>0.68</v>
      </c>
    </row>
    <row r="25" spans="1:9" ht="14.4" x14ac:dyDescent="0.3">
      <c r="A25" s="193">
        <v>31</v>
      </c>
      <c r="B25" s="189"/>
      <c r="C25" s="193">
        <v>1.2</v>
      </c>
      <c r="D25" s="189"/>
      <c r="E25" s="193">
        <v>0.56000000000000005</v>
      </c>
    </row>
    <row r="26" spans="1:9" ht="14.4" x14ac:dyDescent="0.3">
      <c r="A26" s="193">
        <v>29</v>
      </c>
      <c r="B26" s="189"/>
      <c r="C26" s="193">
        <v>1.35</v>
      </c>
      <c r="D26" s="189"/>
      <c r="E26" s="193">
        <v>0.71</v>
      </c>
    </row>
    <row r="27" spans="1:9" ht="14.4" x14ac:dyDescent="0.3">
      <c r="A27" s="193">
        <v>27</v>
      </c>
      <c r="B27" s="189"/>
      <c r="C27" s="193">
        <v>1.35</v>
      </c>
      <c r="D27" s="189"/>
      <c r="E27" s="193">
        <v>0.69</v>
      </c>
    </row>
    <row r="28" spans="1:9" ht="14.4" x14ac:dyDescent="0.3">
      <c r="A28" s="193">
        <v>25</v>
      </c>
      <c r="B28" s="189"/>
      <c r="C28" s="193">
        <v>1.4</v>
      </c>
      <c r="D28" s="189"/>
      <c r="E28" s="193">
        <v>0.66</v>
      </c>
    </row>
    <row r="29" spans="1:9" ht="14.4" x14ac:dyDescent="0.3">
      <c r="A29" s="193">
        <v>23</v>
      </c>
      <c r="B29" s="189"/>
      <c r="C29" s="193">
        <v>1.5</v>
      </c>
      <c r="D29" s="189"/>
      <c r="E29" s="193">
        <v>0.68</v>
      </c>
    </row>
    <row r="30" spans="1:9" ht="14.4" x14ac:dyDescent="0.3">
      <c r="A30" s="193">
        <v>21</v>
      </c>
      <c r="B30" s="189"/>
      <c r="C30" s="193">
        <v>1.55</v>
      </c>
      <c r="D30" s="189"/>
      <c r="E30" s="193">
        <v>0.6</v>
      </c>
    </row>
    <row r="31" spans="1:9" ht="14.4" x14ac:dyDescent="0.3">
      <c r="A31" s="193">
        <v>19</v>
      </c>
      <c r="B31" s="189"/>
      <c r="C31" s="193">
        <v>1.4</v>
      </c>
      <c r="D31" s="189"/>
      <c r="E31" s="193">
        <v>0.72</v>
      </c>
    </row>
    <row r="32" spans="1:9" ht="14.4" x14ac:dyDescent="0.3">
      <c r="A32" s="193">
        <v>17</v>
      </c>
      <c r="B32" s="189"/>
      <c r="C32" s="193">
        <v>1.5</v>
      </c>
      <c r="D32" s="189"/>
      <c r="E32" s="193">
        <v>0.66</v>
      </c>
    </row>
    <row r="33" spans="1:9" ht="14.4" x14ac:dyDescent="0.3">
      <c r="A33" s="193">
        <v>15</v>
      </c>
      <c r="B33" s="189"/>
      <c r="C33" s="193">
        <v>1.51</v>
      </c>
      <c r="D33" s="189"/>
      <c r="E33" s="193">
        <v>0.52</v>
      </c>
    </row>
    <row r="34" spans="1:9" ht="14.4" x14ac:dyDescent="0.3">
      <c r="A34" s="193">
        <v>13</v>
      </c>
      <c r="B34" s="189"/>
      <c r="C34" s="193">
        <v>1.5</v>
      </c>
      <c r="D34" s="189"/>
      <c r="E34" s="193">
        <v>0.47</v>
      </c>
    </row>
    <row r="35" spans="1:9" ht="14.4" x14ac:dyDescent="0.3">
      <c r="A35" s="193">
        <v>11</v>
      </c>
      <c r="B35" s="189"/>
      <c r="C35" s="193">
        <v>1.3</v>
      </c>
      <c r="D35" s="189"/>
      <c r="E35" s="193">
        <v>0.32</v>
      </c>
      <c r="F35" s="189"/>
      <c r="G35" s="189"/>
      <c r="H35" s="189"/>
      <c r="I35" s="189"/>
    </row>
    <row r="36" spans="1:9" ht="14.4" x14ac:dyDescent="0.3">
      <c r="A36" s="193">
        <v>9</v>
      </c>
      <c r="B36" s="189"/>
      <c r="C36" s="193">
        <v>0.75</v>
      </c>
      <c r="D36" s="189"/>
      <c r="E36" s="193">
        <v>0.01</v>
      </c>
      <c r="F36" s="189"/>
      <c r="G36" s="189"/>
      <c r="H36" s="189"/>
      <c r="I36" s="189"/>
    </row>
    <row r="37" spans="1:9" ht="14.4" x14ac:dyDescent="0.3">
      <c r="A37" s="193">
        <v>7</v>
      </c>
      <c r="B37" s="189"/>
      <c r="C37" s="193">
        <v>0.1</v>
      </c>
      <c r="D37" s="189"/>
      <c r="E37" s="193">
        <v>0</v>
      </c>
      <c r="F37" s="189"/>
      <c r="G37" s="189"/>
      <c r="H37" s="189"/>
      <c r="I37" s="189"/>
    </row>
    <row r="40" spans="1:9" ht="14.4" x14ac:dyDescent="0.3">
      <c r="A40" s="189"/>
      <c r="B40" s="194"/>
      <c r="C40" s="195"/>
      <c r="D40" s="194"/>
      <c r="E40" s="195"/>
      <c r="F40" s="194"/>
      <c r="G40" s="189"/>
      <c r="H40" s="189"/>
      <c r="I40" s="189"/>
    </row>
    <row r="41" spans="1:9" ht="14.4" x14ac:dyDescent="0.3">
      <c r="A41" s="189"/>
      <c r="B41" s="194"/>
      <c r="C41" s="195"/>
      <c r="D41" s="194"/>
      <c r="E41" s="195"/>
      <c r="F41" s="194"/>
      <c r="G41" s="189"/>
      <c r="H41" s="189"/>
      <c r="I41" s="189"/>
    </row>
    <row r="42" spans="1:9" ht="14.4" x14ac:dyDescent="0.3">
      <c r="A42" s="187" t="s">
        <v>197</v>
      </c>
      <c r="B42" s="188"/>
      <c r="C42" s="188"/>
      <c r="D42" s="188"/>
      <c r="E42" s="188"/>
      <c r="F42" s="189"/>
      <c r="G42" s="189"/>
      <c r="H42" s="189"/>
      <c r="I42" s="189"/>
    </row>
    <row r="43" spans="1:9" ht="14.4" x14ac:dyDescent="0.3">
      <c r="A43" s="196" t="s">
        <v>199</v>
      </c>
      <c r="B43" s="190"/>
      <c r="C43" s="190"/>
      <c r="D43" s="190"/>
      <c r="E43" s="190"/>
      <c r="F43" s="189"/>
      <c r="G43" s="189"/>
      <c r="H43" s="189"/>
      <c r="I43" s="189"/>
    </row>
    <row r="44" spans="1:9" ht="15" thickBot="1" x14ac:dyDescent="0.35">
      <c r="A44" s="197" t="s">
        <v>51</v>
      </c>
      <c r="B44" s="192"/>
      <c r="C44" s="191" t="s">
        <v>41</v>
      </c>
      <c r="D44" s="192"/>
      <c r="E44" s="191" t="s">
        <v>42</v>
      </c>
      <c r="F44" s="189"/>
      <c r="G44" s="189"/>
      <c r="H44" s="189"/>
      <c r="I44" s="189"/>
    </row>
    <row r="45" spans="1:9" ht="15" thickTop="1" x14ac:dyDescent="0.3">
      <c r="A45" s="193">
        <v>62</v>
      </c>
      <c r="B45" s="189"/>
      <c r="C45" s="193">
        <v>0.1</v>
      </c>
      <c r="D45" s="189"/>
      <c r="E45" s="193">
        <v>0</v>
      </c>
      <c r="F45" s="189"/>
      <c r="G45" s="193" t="s">
        <v>48</v>
      </c>
      <c r="H45" s="193">
        <v>3.3</v>
      </c>
      <c r="I45" s="193" t="s">
        <v>56</v>
      </c>
    </row>
    <row r="46" spans="1:9" ht="14.4" x14ac:dyDescent="0.3">
      <c r="A46" s="193">
        <v>59</v>
      </c>
      <c r="B46" s="189"/>
      <c r="C46" s="193">
        <v>0.2</v>
      </c>
      <c r="D46" s="189"/>
      <c r="E46" s="193">
        <v>0.05</v>
      </c>
      <c r="F46" s="189"/>
      <c r="G46" s="193" t="s">
        <v>47</v>
      </c>
      <c r="H46" s="193">
        <v>62</v>
      </c>
      <c r="I46" s="193" t="s">
        <v>56</v>
      </c>
    </row>
    <row r="47" spans="1:9" ht="14.4" x14ac:dyDescent="0.3">
      <c r="A47" s="193">
        <v>56</v>
      </c>
      <c r="B47" s="189"/>
      <c r="C47" s="193">
        <v>0.2</v>
      </c>
      <c r="D47" s="189"/>
      <c r="E47" s="193">
        <v>7.0000000000000007E-2</v>
      </c>
      <c r="F47" s="189"/>
      <c r="G47" s="189"/>
      <c r="H47" s="189"/>
      <c r="I47" s="189"/>
    </row>
    <row r="48" spans="1:9" ht="14.4" x14ac:dyDescent="0.3">
      <c r="A48" s="193">
        <v>53</v>
      </c>
      <c r="B48" s="189"/>
      <c r="C48" s="193">
        <v>0.5</v>
      </c>
      <c r="D48" s="189"/>
      <c r="E48" s="193">
        <v>0.25</v>
      </c>
      <c r="F48" s="189"/>
      <c r="G48" s="193" t="s">
        <v>53</v>
      </c>
      <c r="H48" s="193">
        <v>0.73</v>
      </c>
      <c r="I48" s="189"/>
    </row>
    <row r="49" spans="1:9" ht="14.4" x14ac:dyDescent="0.3">
      <c r="A49" s="193">
        <v>50</v>
      </c>
      <c r="B49" s="189"/>
      <c r="C49" s="193">
        <v>0.7</v>
      </c>
      <c r="D49" s="189"/>
      <c r="E49" s="193">
        <v>0.52</v>
      </c>
      <c r="F49" s="189"/>
      <c r="G49" s="189"/>
      <c r="H49" s="189"/>
      <c r="I49" s="189"/>
    </row>
    <row r="50" spans="1:9" ht="14.4" x14ac:dyDescent="0.3">
      <c r="A50" s="193">
        <v>47</v>
      </c>
      <c r="B50" s="189"/>
      <c r="C50" s="193">
        <v>0.7</v>
      </c>
      <c r="D50" s="189"/>
      <c r="E50" s="193">
        <v>0.66</v>
      </c>
      <c r="F50" s="189"/>
      <c r="G50" s="189"/>
      <c r="H50" s="189"/>
      <c r="I50" s="189"/>
    </row>
    <row r="51" spans="1:9" ht="14.4" x14ac:dyDescent="0.3">
      <c r="A51" s="193">
        <v>44</v>
      </c>
      <c r="B51" s="189"/>
      <c r="C51" s="193">
        <v>0.9</v>
      </c>
      <c r="D51" s="189"/>
      <c r="E51" s="193">
        <v>0.52</v>
      </c>
      <c r="F51" s="189"/>
      <c r="G51" s="189"/>
      <c r="H51" s="189"/>
      <c r="I51" s="189"/>
    </row>
    <row r="52" spans="1:9" ht="14.4" x14ac:dyDescent="0.3">
      <c r="A52" s="193">
        <v>41</v>
      </c>
      <c r="B52" s="189"/>
      <c r="C52" s="193">
        <v>0.98</v>
      </c>
      <c r="D52" s="189"/>
      <c r="E52" s="193">
        <v>0.6</v>
      </c>
      <c r="F52" s="189"/>
      <c r="G52" s="189"/>
      <c r="H52" s="189"/>
      <c r="I52" s="189"/>
    </row>
    <row r="53" spans="1:9" ht="14.4" x14ac:dyDescent="0.3">
      <c r="A53" s="193">
        <v>38</v>
      </c>
      <c r="B53" s="189"/>
      <c r="C53" s="193">
        <v>1.2</v>
      </c>
      <c r="D53" s="189"/>
      <c r="E53" s="193">
        <v>0.68</v>
      </c>
    </row>
    <row r="54" spans="1:9" ht="14.4" x14ac:dyDescent="0.3">
      <c r="A54" s="193">
        <v>35</v>
      </c>
      <c r="B54" s="189"/>
      <c r="C54" s="193">
        <v>1.2</v>
      </c>
      <c r="D54" s="189"/>
      <c r="E54" s="193">
        <v>0.71</v>
      </c>
    </row>
    <row r="55" spans="1:9" ht="14.4" x14ac:dyDescent="0.3">
      <c r="A55" s="193">
        <v>32</v>
      </c>
      <c r="B55" s="189"/>
      <c r="C55" s="193">
        <v>1.2</v>
      </c>
      <c r="D55" s="189"/>
      <c r="E55" s="193">
        <v>0.87</v>
      </c>
    </row>
    <row r="56" spans="1:9" ht="14.4" x14ac:dyDescent="0.3">
      <c r="A56" s="193">
        <v>29</v>
      </c>
      <c r="B56" s="189"/>
      <c r="C56" s="193">
        <v>1.35</v>
      </c>
      <c r="D56" s="189"/>
      <c r="E56" s="193">
        <v>0.77</v>
      </c>
    </row>
    <row r="57" spans="1:9" ht="14.4" x14ac:dyDescent="0.3">
      <c r="A57" s="193">
        <v>26</v>
      </c>
      <c r="B57" s="189"/>
      <c r="C57" s="193">
        <v>1.3</v>
      </c>
      <c r="D57" s="189"/>
      <c r="E57" s="193">
        <v>0.84</v>
      </c>
    </row>
    <row r="58" spans="1:9" ht="14.4" x14ac:dyDescent="0.3">
      <c r="A58" s="193">
        <v>23</v>
      </c>
      <c r="B58" s="189"/>
      <c r="C58" s="193">
        <v>1.35</v>
      </c>
      <c r="D58" s="189"/>
      <c r="E58" s="193">
        <v>0.84</v>
      </c>
    </row>
    <row r="59" spans="1:9" ht="14.4" x14ac:dyDescent="0.3">
      <c r="A59" s="193">
        <v>20</v>
      </c>
      <c r="B59" s="189"/>
      <c r="C59" s="193">
        <v>1.45</v>
      </c>
      <c r="D59" s="189"/>
      <c r="E59" s="193">
        <v>0.91</v>
      </c>
    </row>
    <row r="60" spans="1:9" ht="14.4" x14ac:dyDescent="0.3">
      <c r="A60" s="193">
        <v>17</v>
      </c>
      <c r="B60" s="189"/>
      <c r="C60" s="193">
        <v>1.52</v>
      </c>
      <c r="D60" s="189"/>
      <c r="E60" s="193">
        <v>0.73</v>
      </c>
    </row>
    <row r="61" spans="1:9" ht="14.4" x14ac:dyDescent="0.3">
      <c r="A61" s="193">
        <v>14</v>
      </c>
      <c r="B61" s="189"/>
      <c r="C61" s="193">
        <v>1.55</v>
      </c>
      <c r="D61" s="189"/>
      <c r="E61" s="193">
        <v>0.78</v>
      </c>
    </row>
    <row r="62" spans="1:9" ht="14.4" x14ac:dyDescent="0.3">
      <c r="A62" s="193">
        <v>11</v>
      </c>
      <c r="B62" s="189"/>
      <c r="C62" s="193">
        <v>1.5</v>
      </c>
      <c r="D62" s="189"/>
      <c r="E62" s="193">
        <v>0.72</v>
      </c>
    </row>
    <row r="63" spans="1:9" ht="14.4" x14ac:dyDescent="0.3">
      <c r="A63" s="193">
        <v>9</v>
      </c>
      <c r="B63" s="189"/>
      <c r="C63" s="193">
        <v>1.5</v>
      </c>
      <c r="D63" s="189"/>
      <c r="E63" s="193">
        <v>0.57999999999999996</v>
      </c>
    </row>
    <row r="64" spans="1:9" ht="14.4" x14ac:dyDescent="0.3">
      <c r="A64" s="193">
        <v>7</v>
      </c>
      <c r="B64" s="189"/>
      <c r="C64" s="193">
        <v>1.4</v>
      </c>
      <c r="D64" s="189"/>
      <c r="E64" s="193">
        <v>0.41</v>
      </c>
    </row>
    <row r="65" spans="1:8" ht="14.4" x14ac:dyDescent="0.3">
      <c r="A65" s="193">
        <v>6</v>
      </c>
      <c r="B65" s="189"/>
      <c r="C65" s="193">
        <v>1.2</v>
      </c>
      <c r="D65" s="189"/>
      <c r="E65" s="193">
        <v>0.33</v>
      </c>
    </row>
    <row r="66" spans="1:8" ht="14.4" x14ac:dyDescent="0.3">
      <c r="A66" s="193">
        <v>5</v>
      </c>
      <c r="B66" s="189"/>
      <c r="C66" s="193">
        <v>0.8</v>
      </c>
      <c r="D66" s="189"/>
      <c r="E66" s="193">
        <v>0.23</v>
      </c>
    </row>
    <row r="67" spans="1:8" ht="14.4" x14ac:dyDescent="0.3">
      <c r="A67" s="193">
        <v>4</v>
      </c>
      <c r="B67" s="189"/>
      <c r="C67" s="193">
        <v>0.2</v>
      </c>
      <c r="D67" s="189"/>
      <c r="E67" s="193">
        <v>0</v>
      </c>
    </row>
    <row r="68" spans="1:8" ht="14.4" x14ac:dyDescent="0.3">
      <c r="A68" s="193">
        <v>3.3</v>
      </c>
      <c r="B68" s="189"/>
      <c r="C68" s="193">
        <v>0</v>
      </c>
      <c r="D68" s="189"/>
      <c r="E68" s="193">
        <v>0</v>
      </c>
    </row>
    <row r="71" spans="1:8" ht="14.4" x14ac:dyDescent="0.3">
      <c r="A71" s="187" t="s">
        <v>197</v>
      </c>
      <c r="B71" s="188"/>
      <c r="C71" s="188"/>
      <c r="D71" s="188"/>
      <c r="E71" s="188"/>
      <c r="F71" s="189"/>
      <c r="G71" s="189"/>
      <c r="H71" s="189"/>
    </row>
    <row r="72" spans="1:8" ht="14.4" x14ac:dyDescent="0.3">
      <c r="A72" s="196" t="s">
        <v>200</v>
      </c>
      <c r="B72" s="190"/>
      <c r="C72" s="190"/>
      <c r="D72" s="190"/>
      <c r="E72" s="190"/>
      <c r="F72" s="189"/>
      <c r="G72" s="189"/>
      <c r="H72" s="189"/>
    </row>
    <row r="73" spans="1:8" ht="15" thickBot="1" x14ac:dyDescent="0.35">
      <c r="A73" s="197" t="s">
        <v>51</v>
      </c>
      <c r="B73" s="192"/>
      <c r="C73" s="191" t="s">
        <v>41</v>
      </c>
      <c r="D73" s="192"/>
      <c r="E73" s="191" t="s">
        <v>42</v>
      </c>
      <c r="F73" s="189"/>
      <c r="G73" s="189"/>
      <c r="H73" s="189"/>
    </row>
    <row r="74" spans="1:8" ht="15" thickTop="1" x14ac:dyDescent="0.3">
      <c r="A74" s="193">
        <v>4</v>
      </c>
      <c r="B74" s="189"/>
      <c r="C74" s="193">
        <v>0.1</v>
      </c>
      <c r="D74" s="189"/>
      <c r="E74" s="193">
        <v>-0.01</v>
      </c>
      <c r="F74" s="189"/>
      <c r="G74" s="189"/>
      <c r="H74" s="193" t="s">
        <v>56</v>
      </c>
    </row>
    <row r="75" spans="1:8" ht="14.4" x14ac:dyDescent="0.3">
      <c r="A75" s="193">
        <v>6</v>
      </c>
      <c r="B75" s="189"/>
      <c r="C75" s="193">
        <v>0.15</v>
      </c>
      <c r="D75" s="189"/>
      <c r="E75" s="193">
        <v>0</v>
      </c>
      <c r="F75" s="189"/>
      <c r="G75" s="193" t="s">
        <v>47</v>
      </c>
      <c r="H75" s="193">
        <v>4</v>
      </c>
    </row>
    <row r="76" spans="1:8" ht="14.4" x14ac:dyDescent="0.3">
      <c r="A76" s="193">
        <v>8</v>
      </c>
      <c r="B76" s="189"/>
      <c r="C76" s="193">
        <v>0.28000000000000003</v>
      </c>
      <c r="D76" s="189"/>
      <c r="E76" s="193">
        <v>0.02</v>
      </c>
      <c r="F76" s="189"/>
      <c r="G76" s="193" t="s">
        <v>48</v>
      </c>
      <c r="H76" s="193">
        <v>62</v>
      </c>
    </row>
    <row r="77" spans="1:8" ht="14.4" x14ac:dyDescent="0.3">
      <c r="A77" s="193">
        <v>10.5</v>
      </c>
      <c r="B77" s="189"/>
      <c r="C77" s="193">
        <v>0.3</v>
      </c>
      <c r="D77" s="189"/>
      <c r="E77" s="193">
        <v>0.12</v>
      </c>
      <c r="F77" s="189"/>
      <c r="G77" s="189"/>
      <c r="H77" s="189"/>
    </row>
    <row r="78" spans="1:8" ht="14.4" x14ac:dyDescent="0.3">
      <c r="A78" s="193">
        <v>13</v>
      </c>
      <c r="B78" s="189"/>
      <c r="C78" s="193">
        <v>0.3</v>
      </c>
      <c r="D78" s="189"/>
      <c r="E78" s="193">
        <v>0.13</v>
      </c>
      <c r="F78" s="189"/>
      <c r="G78" s="189"/>
      <c r="H78" s="189"/>
    </row>
    <row r="79" spans="1:8" ht="14.4" x14ac:dyDescent="0.3">
      <c r="A79" s="193">
        <v>15</v>
      </c>
      <c r="B79" s="189"/>
      <c r="C79" s="193">
        <v>0.68</v>
      </c>
      <c r="D79" s="189"/>
      <c r="E79" s="193">
        <v>0.23</v>
      </c>
      <c r="F79" s="189"/>
      <c r="G79" s="189"/>
      <c r="H79" s="189"/>
    </row>
    <row r="80" spans="1:8" ht="14.4" x14ac:dyDescent="0.3">
      <c r="A80" s="193">
        <v>17</v>
      </c>
      <c r="B80" s="189"/>
      <c r="C80" s="193">
        <v>0.65</v>
      </c>
      <c r="D80" s="189"/>
      <c r="E80" s="193">
        <v>0.62</v>
      </c>
      <c r="F80" s="189"/>
      <c r="G80" s="189"/>
      <c r="H80" s="189"/>
    </row>
    <row r="81" spans="1:8" ht="14.4" x14ac:dyDescent="0.3">
      <c r="A81" s="193">
        <v>19</v>
      </c>
      <c r="B81" s="189"/>
      <c r="C81" s="193">
        <v>0.8</v>
      </c>
      <c r="D81" s="189"/>
      <c r="E81" s="193">
        <v>0.55000000000000004</v>
      </c>
      <c r="F81" s="189"/>
      <c r="G81" s="189"/>
      <c r="H81" s="189"/>
    </row>
    <row r="82" spans="1:8" ht="14.4" x14ac:dyDescent="0.3">
      <c r="A82" s="193">
        <v>21</v>
      </c>
      <c r="B82" s="189"/>
      <c r="C82" s="193">
        <v>0.82</v>
      </c>
      <c r="D82" s="189"/>
      <c r="E82" s="193">
        <v>0.69</v>
      </c>
      <c r="F82" s="189"/>
      <c r="G82" s="189"/>
      <c r="H82" s="189"/>
    </row>
    <row r="83" spans="1:8" ht="14.4" x14ac:dyDescent="0.3">
      <c r="A83" s="193">
        <v>23</v>
      </c>
      <c r="B83" s="189"/>
      <c r="C83" s="193">
        <v>0.98</v>
      </c>
      <c r="D83" s="189"/>
      <c r="E83" s="193">
        <v>0.64</v>
      </c>
      <c r="F83" s="189"/>
      <c r="G83" s="189"/>
      <c r="H83" s="189"/>
    </row>
    <row r="84" spans="1:8" ht="14.4" x14ac:dyDescent="0.3">
      <c r="A84" s="193">
        <v>25</v>
      </c>
      <c r="B84" s="189"/>
      <c r="C84" s="193">
        <v>1</v>
      </c>
      <c r="D84" s="189"/>
      <c r="E84" s="193">
        <v>0.76</v>
      </c>
      <c r="F84" s="189"/>
      <c r="G84" s="189"/>
      <c r="H84" s="189"/>
    </row>
    <row r="85" spans="1:8" ht="14.4" x14ac:dyDescent="0.3">
      <c r="A85" s="193">
        <v>27</v>
      </c>
      <c r="B85" s="189"/>
      <c r="C85" s="193">
        <v>1</v>
      </c>
      <c r="D85" s="189"/>
      <c r="E85" s="193">
        <v>0.76</v>
      </c>
    </row>
    <row r="86" spans="1:8" ht="14.4" x14ac:dyDescent="0.3">
      <c r="A86" s="193">
        <v>29</v>
      </c>
      <c r="B86" s="189"/>
      <c r="C86" s="193">
        <v>1.1499999999999999</v>
      </c>
      <c r="D86" s="189"/>
      <c r="E86" s="193">
        <v>0.65</v>
      </c>
    </row>
    <row r="87" spans="1:8" ht="14.4" x14ac:dyDescent="0.3">
      <c r="A87" s="193">
        <v>31</v>
      </c>
      <c r="B87" s="189"/>
      <c r="C87" s="193">
        <v>1.25</v>
      </c>
      <c r="D87" s="189"/>
      <c r="E87" s="193">
        <v>0.72</v>
      </c>
    </row>
    <row r="88" spans="1:8" ht="14.4" x14ac:dyDescent="0.3">
      <c r="A88" s="193">
        <v>33</v>
      </c>
      <c r="B88" s="189"/>
      <c r="C88" s="193">
        <v>1.3</v>
      </c>
      <c r="D88" s="189"/>
      <c r="E88" s="193">
        <v>0.73</v>
      </c>
    </row>
    <row r="89" spans="1:8" ht="14.4" x14ac:dyDescent="0.3">
      <c r="A89" s="193">
        <v>35</v>
      </c>
      <c r="B89" s="189"/>
      <c r="C89" s="193">
        <v>1.25</v>
      </c>
      <c r="D89" s="189"/>
      <c r="E89" s="193">
        <v>0.6</v>
      </c>
    </row>
    <row r="90" spans="1:8" ht="14.4" x14ac:dyDescent="0.3">
      <c r="A90" s="193">
        <v>37</v>
      </c>
      <c r="B90" s="189"/>
      <c r="C90" s="193">
        <v>1.2</v>
      </c>
      <c r="D90" s="189"/>
      <c r="E90" s="193">
        <v>0.76</v>
      </c>
    </row>
    <row r="91" spans="1:8" ht="14.4" x14ac:dyDescent="0.3">
      <c r="A91" s="193">
        <v>39</v>
      </c>
      <c r="B91" s="189"/>
      <c r="C91" s="193">
        <v>1.3</v>
      </c>
      <c r="D91" s="189"/>
      <c r="E91" s="193">
        <v>0.77</v>
      </c>
    </row>
    <row r="92" spans="1:8" ht="14.4" x14ac:dyDescent="0.3">
      <c r="A92" s="193">
        <v>41</v>
      </c>
      <c r="B92" s="189"/>
      <c r="C92" s="193">
        <v>1.3</v>
      </c>
      <c r="D92" s="189"/>
      <c r="E92" s="193">
        <v>0.87</v>
      </c>
    </row>
    <row r="93" spans="1:8" ht="14.4" x14ac:dyDescent="0.3">
      <c r="A93" s="193">
        <v>43</v>
      </c>
      <c r="B93" s="189"/>
      <c r="C93" s="193">
        <v>1.4</v>
      </c>
      <c r="D93" s="189"/>
      <c r="E93" s="193">
        <v>0.84</v>
      </c>
    </row>
    <row r="94" spans="1:8" ht="14.4" x14ac:dyDescent="0.3">
      <c r="A94" s="193">
        <v>45</v>
      </c>
      <c r="B94" s="189"/>
      <c r="C94" s="193">
        <v>1.5</v>
      </c>
      <c r="D94" s="189"/>
      <c r="E94" s="193">
        <v>0.78</v>
      </c>
    </row>
    <row r="95" spans="1:8" ht="14.4" x14ac:dyDescent="0.3">
      <c r="A95" s="193">
        <v>47</v>
      </c>
      <c r="B95" s="189"/>
      <c r="C95" s="193">
        <v>1.6</v>
      </c>
      <c r="D95" s="189"/>
      <c r="E95" s="193">
        <v>0.76</v>
      </c>
    </row>
    <row r="96" spans="1:8" ht="14.4" x14ac:dyDescent="0.3">
      <c r="A96" s="193">
        <v>49</v>
      </c>
      <c r="B96" s="189"/>
      <c r="C96" s="193">
        <v>1.7</v>
      </c>
      <c r="D96" s="189"/>
      <c r="E96" s="193">
        <v>0.67</v>
      </c>
    </row>
    <row r="97" spans="1:10" ht="14.4" x14ac:dyDescent="0.3">
      <c r="A97" s="193">
        <v>51</v>
      </c>
      <c r="B97" s="189"/>
      <c r="C97" s="193">
        <v>1.65</v>
      </c>
      <c r="D97" s="189"/>
      <c r="E97" s="193">
        <v>0.69</v>
      </c>
    </row>
    <row r="98" spans="1:10" ht="14.4" x14ac:dyDescent="0.3">
      <c r="A98" s="193">
        <v>53</v>
      </c>
      <c r="B98" s="189"/>
      <c r="C98" s="193">
        <v>1.6</v>
      </c>
      <c r="D98" s="189"/>
      <c r="E98" s="193">
        <v>0.86</v>
      </c>
    </row>
    <row r="99" spans="1:10" ht="14.4" x14ac:dyDescent="0.3">
      <c r="A99" s="193">
        <v>55</v>
      </c>
      <c r="B99" s="189"/>
      <c r="C99" s="193">
        <v>1.6</v>
      </c>
      <c r="D99" s="189"/>
      <c r="E99" s="193">
        <v>0.62</v>
      </c>
    </row>
    <row r="100" spans="1:10" ht="14.4" x14ac:dyDescent="0.3">
      <c r="A100" s="193">
        <v>57</v>
      </c>
      <c r="B100" s="189"/>
      <c r="C100" s="193">
        <v>1.65</v>
      </c>
      <c r="D100" s="189"/>
      <c r="E100" s="193">
        <v>0.5</v>
      </c>
    </row>
    <row r="101" spans="1:10" ht="14.4" x14ac:dyDescent="0.3">
      <c r="A101" s="193">
        <v>59</v>
      </c>
      <c r="B101" s="189"/>
      <c r="C101" s="193">
        <v>1.3</v>
      </c>
      <c r="D101" s="189"/>
      <c r="E101" s="193">
        <v>0.33</v>
      </c>
      <c r="F101" s="189"/>
      <c r="G101" s="189"/>
      <c r="H101" s="189"/>
      <c r="I101" s="189"/>
      <c r="J101" s="189"/>
    </row>
    <row r="102" spans="1:10" ht="14.4" x14ac:dyDescent="0.3">
      <c r="A102" s="193">
        <v>60.5</v>
      </c>
      <c r="B102" s="189"/>
      <c r="C102" s="193">
        <v>1</v>
      </c>
      <c r="D102" s="189"/>
      <c r="E102" s="193">
        <v>0.2</v>
      </c>
      <c r="F102" s="189"/>
      <c r="G102" s="189"/>
      <c r="H102" s="189"/>
      <c r="I102" s="189"/>
      <c r="J102" s="189"/>
    </row>
    <row r="103" spans="1:10" ht="14.4" x14ac:dyDescent="0.3">
      <c r="A103" s="193">
        <v>61.7</v>
      </c>
      <c r="B103" s="189"/>
      <c r="C103" s="193">
        <v>0.5</v>
      </c>
      <c r="D103" s="189"/>
      <c r="E103" s="193">
        <v>0.12</v>
      </c>
      <c r="F103" s="189"/>
      <c r="G103" s="189"/>
      <c r="H103" s="189"/>
      <c r="I103" s="189"/>
      <c r="J103" s="189"/>
    </row>
    <row r="104" spans="1:10" ht="14.4" x14ac:dyDescent="0.3">
      <c r="A104" s="193">
        <v>62</v>
      </c>
      <c r="B104" s="189"/>
      <c r="C104" s="193">
        <v>0</v>
      </c>
      <c r="D104" s="189"/>
      <c r="E104" s="193">
        <v>0</v>
      </c>
      <c r="F104" s="189"/>
      <c r="G104" s="189"/>
      <c r="H104" s="189"/>
      <c r="I104" s="189"/>
      <c r="J104" s="189"/>
    </row>
    <row r="108" spans="1:10" ht="14.4" x14ac:dyDescent="0.3">
      <c r="A108" s="187" t="s">
        <v>197</v>
      </c>
      <c r="B108" s="188"/>
      <c r="C108" s="188"/>
      <c r="D108" s="188"/>
      <c r="E108" s="188"/>
      <c r="F108" s="189"/>
      <c r="G108" s="189"/>
      <c r="H108" s="189"/>
      <c r="I108" s="189"/>
      <c r="J108" s="189"/>
    </row>
    <row r="109" spans="1:10" ht="14.4" x14ac:dyDescent="0.3">
      <c r="A109" s="196" t="s">
        <v>201</v>
      </c>
      <c r="B109" s="190"/>
      <c r="C109" s="190"/>
      <c r="D109" s="190"/>
      <c r="E109" s="190"/>
      <c r="F109" s="189"/>
      <c r="G109" s="189"/>
      <c r="H109" s="189"/>
      <c r="I109" s="189"/>
      <c r="J109" s="189"/>
    </row>
    <row r="110" spans="1:10" ht="15" thickBot="1" x14ac:dyDescent="0.35">
      <c r="A110" s="197" t="s">
        <v>202</v>
      </c>
      <c r="B110" s="192"/>
      <c r="C110" s="191" t="s">
        <v>41</v>
      </c>
      <c r="D110" s="192"/>
      <c r="E110" s="191" t="s">
        <v>42</v>
      </c>
      <c r="F110" s="189"/>
      <c r="G110" s="189"/>
      <c r="H110" s="193" t="s">
        <v>47</v>
      </c>
      <c r="I110" s="193">
        <v>19</v>
      </c>
      <c r="J110" s="193" t="s">
        <v>181</v>
      </c>
    </row>
    <row r="111" spans="1:10" ht="15" thickTop="1" x14ac:dyDescent="0.3">
      <c r="A111" s="193">
        <v>18.8</v>
      </c>
      <c r="B111" s="189"/>
      <c r="C111" s="193">
        <v>0.05</v>
      </c>
      <c r="D111" s="189"/>
      <c r="E111" s="193">
        <v>0</v>
      </c>
      <c r="F111" s="189"/>
      <c r="G111" s="189"/>
      <c r="H111" s="193" t="s">
        <v>48</v>
      </c>
      <c r="I111" s="193">
        <v>2.4</v>
      </c>
      <c r="J111" s="193" t="s">
        <v>181</v>
      </c>
    </row>
    <row r="112" spans="1:10" ht="14.4" x14ac:dyDescent="0.3">
      <c r="A112" s="193">
        <v>17.8</v>
      </c>
      <c r="B112" s="189"/>
      <c r="C112" s="193">
        <v>0.25</v>
      </c>
      <c r="D112" s="189"/>
      <c r="E112" s="193">
        <v>0</v>
      </c>
      <c r="F112" s="189"/>
      <c r="G112" s="189"/>
      <c r="H112" s="189"/>
      <c r="I112" s="189"/>
      <c r="J112" s="189"/>
    </row>
    <row r="113" spans="1:10" ht="14.4" x14ac:dyDescent="0.3">
      <c r="A113" s="193">
        <v>16.8</v>
      </c>
      <c r="B113" s="189"/>
      <c r="C113" s="193">
        <v>0.28000000000000003</v>
      </c>
      <c r="D113" s="189"/>
      <c r="E113" s="193">
        <v>0.14000000000000001</v>
      </c>
      <c r="F113" s="189"/>
      <c r="G113" s="189"/>
      <c r="H113" s="193" t="s">
        <v>53</v>
      </c>
      <c r="I113" s="193">
        <v>0.62</v>
      </c>
      <c r="J113" s="189"/>
    </row>
    <row r="114" spans="1:10" ht="14.4" x14ac:dyDescent="0.3">
      <c r="A114" s="193">
        <v>15.8</v>
      </c>
      <c r="B114" s="189"/>
      <c r="C114" s="193">
        <v>0.69</v>
      </c>
      <c r="D114" s="189"/>
      <c r="E114" s="193">
        <v>0.44</v>
      </c>
      <c r="F114" s="189"/>
      <c r="G114" s="189"/>
      <c r="H114" s="189"/>
      <c r="I114" s="189"/>
      <c r="J114" s="189"/>
    </row>
    <row r="115" spans="1:10" ht="14.4" x14ac:dyDescent="0.3">
      <c r="A115" s="193">
        <v>14.8</v>
      </c>
      <c r="B115" s="189"/>
      <c r="C115" s="193">
        <v>0.81</v>
      </c>
      <c r="D115" s="189"/>
      <c r="E115" s="193">
        <v>0.41</v>
      </c>
      <c r="F115" s="189"/>
      <c r="G115" s="189"/>
      <c r="H115" s="189"/>
      <c r="I115" s="189"/>
      <c r="J115" s="189"/>
    </row>
    <row r="116" spans="1:10" ht="14.4" x14ac:dyDescent="0.3">
      <c r="A116" s="193">
        <v>13.8</v>
      </c>
      <c r="B116" s="189"/>
      <c r="C116" s="193">
        <v>1</v>
      </c>
      <c r="D116" s="189"/>
      <c r="E116" s="193">
        <v>0.5</v>
      </c>
      <c r="F116" s="189"/>
      <c r="G116" s="189"/>
      <c r="H116" s="189"/>
      <c r="I116" s="189"/>
      <c r="J116" s="189"/>
    </row>
    <row r="117" spans="1:10" ht="14.4" x14ac:dyDescent="0.3">
      <c r="A117" s="193">
        <v>12.8</v>
      </c>
      <c r="B117" s="189"/>
      <c r="C117" s="193">
        <v>1</v>
      </c>
      <c r="D117" s="189"/>
      <c r="E117" s="193">
        <v>0.56999999999999995</v>
      </c>
    </row>
    <row r="118" spans="1:10" ht="14.4" x14ac:dyDescent="0.3">
      <c r="A118" s="193">
        <v>11.8</v>
      </c>
      <c r="B118" s="189"/>
      <c r="C118" s="193">
        <v>1.05</v>
      </c>
      <c r="D118" s="189"/>
      <c r="E118" s="193">
        <v>0.67</v>
      </c>
    </row>
    <row r="119" spans="1:10" ht="14.4" x14ac:dyDescent="0.3">
      <c r="A119" s="193">
        <v>10.8</v>
      </c>
      <c r="B119" s="189"/>
      <c r="C119" s="193">
        <v>1.1499999999999999</v>
      </c>
      <c r="D119" s="189"/>
      <c r="E119" s="193">
        <v>0.49</v>
      </c>
    </row>
    <row r="120" spans="1:10" ht="14.4" x14ac:dyDescent="0.3">
      <c r="A120" s="193">
        <v>9.8000000000000007</v>
      </c>
      <c r="B120" s="189"/>
      <c r="C120" s="193">
        <v>1.1499999999999999</v>
      </c>
      <c r="D120" s="189"/>
      <c r="E120" s="193">
        <v>0.64</v>
      </c>
    </row>
    <row r="121" spans="1:10" ht="14.4" x14ac:dyDescent="0.3">
      <c r="A121" s="193">
        <v>8.8000000000000007</v>
      </c>
      <c r="B121" s="189"/>
      <c r="C121" s="193">
        <v>1.3</v>
      </c>
      <c r="D121" s="189"/>
      <c r="E121" s="193">
        <v>0.6</v>
      </c>
    </row>
    <row r="122" spans="1:10" ht="14.4" x14ac:dyDescent="0.3">
      <c r="A122" s="193">
        <v>7.8</v>
      </c>
      <c r="B122" s="189"/>
      <c r="C122" s="193">
        <v>1.38</v>
      </c>
      <c r="D122" s="189"/>
      <c r="E122" s="193">
        <v>0.65</v>
      </c>
    </row>
    <row r="123" spans="1:10" ht="14.4" x14ac:dyDescent="0.3">
      <c r="A123" s="193">
        <v>6.8</v>
      </c>
      <c r="B123" s="189"/>
      <c r="C123" s="193">
        <v>1.42</v>
      </c>
      <c r="D123" s="189"/>
      <c r="E123" s="193">
        <v>0.57999999999999996</v>
      </c>
    </row>
    <row r="124" spans="1:10" ht="14.4" x14ac:dyDescent="0.3">
      <c r="A124" s="193">
        <v>5.8</v>
      </c>
      <c r="B124" s="189"/>
      <c r="C124" s="193">
        <v>1.49</v>
      </c>
      <c r="D124" s="189"/>
      <c r="E124" s="193">
        <v>0.67</v>
      </c>
    </row>
    <row r="125" spans="1:10" ht="14.4" x14ac:dyDescent="0.3">
      <c r="A125" s="193">
        <v>4.8</v>
      </c>
      <c r="B125" s="189"/>
      <c r="C125" s="193">
        <v>1.5</v>
      </c>
      <c r="D125" s="189"/>
      <c r="E125" s="193">
        <v>0.61</v>
      </c>
    </row>
    <row r="126" spans="1:10" ht="14.4" x14ac:dyDescent="0.3">
      <c r="A126" s="193">
        <v>3.8</v>
      </c>
      <c r="B126" s="189"/>
      <c r="C126" s="193">
        <v>1.55</v>
      </c>
      <c r="D126" s="189"/>
      <c r="E126" s="193">
        <v>0.38</v>
      </c>
    </row>
    <row r="127" spans="1:10" ht="14.4" x14ac:dyDescent="0.3">
      <c r="A127" s="193">
        <v>3.2</v>
      </c>
      <c r="B127" s="189"/>
      <c r="C127" s="193">
        <v>1.18</v>
      </c>
      <c r="D127" s="189"/>
      <c r="E127" s="193">
        <v>0.18</v>
      </c>
    </row>
    <row r="128" spans="1:10" ht="14.4" x14ac:dyDescent="0.3">
      <c r="A128" s="193">
        <v>2.8</v>
      </c>
      <c r="B128" s="189"/>
      <c r="C128" s="193">
        <v>0.62</v>
      </c>
      <c r="D128" s="189"/>
      <c r="E128" s="193">
        <v>0.06</v>
      </c>
    </row>
    <row r="129" spans="1:5" ht="14.4" x14ac:dyDescent="0.3">
      <c r="A129" s="193">
        <v>2.4</v>
      </c>
      <c r="B129" s="189"/>
      <c r="C129" s="193">
        <v>0.15</v>
      </c>
      <c r="D129" s="189"/>
      <c r="E129" s="193">
        <v>0.01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4335C-EA2B-40FC-8F37-6E0A4B83A095}">
  <dimension ref="A1:O95"/>
  <sheetViews>
    <sheetView workbookViewId="0">
      <selection activeCell="B26" sqref="B26"/>
    </sheetView>
  </sheetViews>
  <sheetFormatPr defaultRowHeight="13.2" x14ac:dyDescent="0.25"/>
  <sheetData>
    <row r="1" spans="1:8" x14ac:dyDescent="0.25">
      <c r="A1" s="59" t="s">
        <v>203</v>
      </c>
    </row>
    <row r="2" spans="1:8" ht="14.4" x14ac:dyDescent="0.3">
      <c r="A2" s="107" t="s">
        <v>32</v>
      </c>
    </row>
    <row r="3" spans="1:8" ht="14.4" x14ac:dyDescent="0.3">
      <c r="A3" s="198"/>
      <c r="B3" s="199"/>
      <c r="C3" s="199"/>
      <c r="D3" s="199"/>
      <c r="E3" s="199"/>
      <c r="F3" s="198"/>
      <c r="G3" s="198"/>
      <c r="H3" s="198"/>
    </row>
    <row r="4" spans="1:8" x14ac:dyDescent="0.25">
      <c r="A4" s="59" t="s">
        <v>204</v>
      </c>
    </row>
    <row r="5" spans="1:8" ht="14.4" x14ac:dyDescent="0.3">
      <c r="A5" s="200" t="s">
        <v>205</v>
      </c>
      <c r="B5" s="200"/>
      <c r="C5" s="200"/>
      <c r="D5" s="200"/>
      <c r="E5" s="200"/>
      <c r="F5" s="198"/>
      <c r="G5" s="198"/>
      <c r="H5" s="198"/>
    </row>
    <row r="6" spans="1:8" ht="15" thickBot="1" x14ac:dyDescent="0.35">
      <c r="A6" s="201" t="s">
        <v>206</v>
      </c>
      <c r="B6" s="202"/>
      <c r="C6" s="203" t="s">
        <v>41</v>
      </c>
      <c r="D6" s="202"/>
      <c r="E6" s="203" t="s">
        <v>42</v>
      </c>
      <c r="F6" s="198"/>
      <c r="G6" s="198"/>
      <c r="H6" s="204" t="s">
        <v>56</v>
      </c>
    </row>
    <row r="7" spans="1:8" ht="15" thickTop="1" x14ac:dyDescent="0.3">
      <c r="A7" s="204">
        <v>6</v>
      </c>
      <c r="B7" s="198"/>
      <c r="C7" s="204">
        <v>0.7</v>
      </c>
      <c r="D7" s="198"/>
      <c r="E7" s="204">
        <v>0.51</v>
      </c>
      <c r="F7" s="198"/>
      <c r="G7" s="204" t="s">
        <v>47</v>
      </c>
      <c r="H7" s="204">
        <v>79</v>
      </c>
    </row>
    <row r="8" spans="1:8" ht="14.4" x14ac:dyDescent="0.3">
      <c r="A8" s="204">
        <v>9</v>
      </c>
      <c r="B8" s="198"/>
      <c r="C8" s="204">
        <v>0.85</v>
      </c>
      <c r="D8" s="198"/>
      <c r="E8" s="204">
        <v>0.86</v>
      </c>
      <c r="F8" s="198"/>
      <c r="G8" s="204" t="s">
        <v>48</v>
      </c>
      <c r="H8" s="204">
        <v>4</v>
      </c>
    </row>
    <row r="9" spans="1:8" ht="14.4" x14ac:dyDescent="0.3">
      <c r="A9" s="204">
        <v>12</v>
      </c>
      <c r="B9" s="198"/>
      <c r="C9" s="204">
        <v>0.6</v>
      </c>
      <c r="D9" s="198"/>
      <c r="E9" s="204">
        <v>0.6</v>
      </c>
      <c r="F9" s="198"/>
      <c r="G9" s="198"/>
      <c r="H9" s="198"/>
    </row>
    <row r="10" spans="1:8" ht="14.4" x14ac:dyDescent="0.3">
      <c r="A10" s="204">
        <v>15</v>
      </c>
      <c r="B10" s="198"/>
      <c r="C10" s="204">
        <v>0.4</v>
      </c>
      <c r="D10" s="198"/>
      <c r="E10" s="204">
        <v>0.64</v>
      </c>
      <c r="F10" s="198"/>
      <c r="G10" s="198"/>
      <c r="H10" s="198"/>
    </row>
    <row r="11" spans="1:8" ht="14.4" x14ac:dyDescent="0.3">
      <c r="A11" s="204">
        <v>18</v>
      </c>
      <c r="B11" s="198"/>
      <c r="C11" s="204">
        <v>0.4</v>
      </c>
      <c r="D11" s="198"/>
      <c r="E11" s="204">
        <v>0.47</v>
      </c>
      <c r="F11" s="198"/>
      <c r="G11" s="198"/>
      <c r="H11" s="198"/>
    </row>
    <row r="12" spans="1:8" ht="14.4" x14ac:dyDescent="0.3">
      <c r="A12" s="204">
        <v>21</v>
      </c>
      <c r="B12" s="198"/>
      <c r="C12" s="204">
        <v>0.5</v>
      </c>
      <c r="D12" s="198"/>
      <c r="E12" s="204">
        <v>0.51</v>
      </c>
      <c r="F12" s="198"/>
      <c r="G12" s="198"/>
      <c r="H12" s="198"/>
    </row>
    <row r="13" spans="1:8" ht="14.4" x14ac:dyDescent="0.3">
      <c r="A13" s="204">
        <v>24</v>
      </c>
      <c r="B13" s="198"/>
      <c r="C13" s="204">
        <v>0.75</v>
      </c>
      <c r="D13" s="198"/>
      <c r="E13" s="204">
        <v>0.84</v>
      </c>
      <c r="F13" s="198"/>
      <c r="G13" s="198"/>
      <c r="H13" s="198"/>
    </row>
    <row r="14" spans="1:8" ht="14.4" x14ac:dyDescent="0.3">
      <c r="A14" s="204">
        <v>27</v>
      </c>
      <c r="B14" s="198"/>
      <c r="C14" s="204">
        <v>0.85</v>
      </c>
      <c r="D14" s="198"/>
      <c r="E14" s="204">
        <v>0.69</v>
      </c>
      <c r="F14" s="198"/>
      <c r="G14" s="198"/>
      <c r="H14" s="198"/>
    </row>
    <row r="15" spans="1:8" ht="14.4" x14ac:dyDescent="0.3">
      <c r="A15" s="204">
        <v>30</v>
      </c>
      <c r="B15" s="198"/>
      <c r="C15" s="204">
        <v>0.9</v>
      </c>
      <c r="D15" s="198"/>
      <c r="E15" s="204">
        <v>0.89</v>
      </c>
      <c r="F15" s="198"/>
      <c r="G15" s="198"/>
      <c r="H15" s="198"/>
    </row>
    <row r="16" spans="1:8" ht="14.4" x14ac:dyDescent="0.3">
      <c r="A16" s="204">
        <v>33</v>
      </c>
      <c r="B16" s="198"/>
      <c r="C16" s="204">
        <v>1</v>
      </c>
      <c r="D16" s="198"/>
      <c r="E16" s="204">
        <v>0.95</v>
      </c>
      <c r="F16" s="198"/>
      <c r="G16" s="198"/>
      <c r="H16" s="198"/>
    </row>
    <row r="17" spans="1:8" ht="14.4" x14ac:dyDescent="0.3">
      <c r="A17" s="204">
        <v>36</v>
      </c>
      <c r="B17" s="198"/>
      <c r="C17" s="204">
        <v>1.05</v>
      </c>
      <c r="D17" s="198"/>
      <c r="E17" s="204">
        <v>1.04</v>
      </c>
      <c r="F17" s="198"/>
      <c r="G17" s="198"/>
      <c r="H17" s="198"/>
    </row>
    <row r="18" spans="1:8" ht="14.4" x14ac:dyDescent="0.3">
      <c r="A18" s="204">
        <v>39</v>
      </c>
      <c r="B18" s="198"/>
      <c r="C18" s="204">
        <v>1.1000000000000001</v>
      </c>
      <c r="D18" s="198"/>
      <c r="E18" s="204">
        <v>1.04</v>
      </c>
    </row>
    <row r="19" spans="1:8" ht="14.4" x14ac:dyDescent="0.3">
      <c r="A19" s="204">
        <v>42</v>
      </c>
      <c r="B19" s="198"/>
      <c r="C19" s="204">
        <v>1.2</v>
      </c>
      <c r="D19" s="198"/>
      <c r="E19" s="204">
        <v>0.98</v>
      </c>
    </row>
    <row r="20" spans="1:8" ht="14.4" x14ac:dyDescent="0.3">
      <c r="A20" s="204">
        <v>45</v>
      </c>
      <c r="B20" s="198"/>
      <c r="C20" s="204">
        <v>1.3</v>
      </c>
      <c r="D20" s="198"/>
      <c r="E20" s="204">
        <v>0.86</v>
      </c>
    </row>
    <row r="21" spans="1:8" ht="14.4" x14ac:dyDescent="0.3">
      <c r="A21" s="204">
        <v>48</v>
      </c>
      <c r="B21" s="198"/>
      <c r="C21" s="204">
        <v>1.4</v>
      </c>
      <c r="D21" s="198"/>
      <c r="E21" s="204">
        <v>0.91</v>
      </c>
    </row>
    <row r="22" spans="1:8" ht="14.4" x14ac:dyDescent="0.3">
      <c r="A22" s="204">
        <v>51</v>
      </c>
      <c r="B22" s="198"/>
      <c r="C22" s="204">
        <v>1.1000000000000001</v>
      </c>
      <c r="D22" s="198"/>
      <c r="E22" s="204">
        <v>0.82</v>
      </c>
    </row>
    <row r="23" spans="1:8" ht="14.4" x14ac:dyDescent="0.3">
      <c r="A23" s="204">
        <v>54</v>
      </c>
      <c r="B23" s="198"/>
      <c r="C23" s="204">
        <v>1</v>
      </c>
      <c r="D23" s="198"/>
      <c r="E23" s="204">
        <v>0.99</v>
      </c>
    </row>
    <row r="24" spans="1:8" ht="14.4" x14ac:dyDescent="0.3">
      <c r="A24" s="204">
        <v>57</v>
      </c>
      <c r="B24" s="198"/>
      <c r="C24" s="204">
        <v>1</v>
      </c>
      <c r="D24" s="198"/>
      <c r="E24" s="204">
        <v>0.56999999999999995</v>
      </c>
    </row>
    <row r="25" spans="1:8" ht="14.4" x14ac:dyDescent="0.3">
      <c r="A25" s="204">
        <v>60</v>
      </c>
      <c r="B25" s="198"/>
      <c r="C25" s="204">
        <v>1.2</v>
      </c>
      <c r="D25" s="198"/>
      <c r="E25" s="204">
        <v>0.84</v>
      </c>
    </row>
    <row r="26" spans="1:8" ht="14.4" x14ac:dyDescent="0.3">
      <c r="A26" s="204">
        <v>63</v>
      </c>
      <c r="B26" s="198"/>
      <c r="C26" s="204">
        <v>1.4</v>
      </c>
      <c r="D26" s="198"/>
      <c r="E26" s="204">
        <v>1.03</v>
      </c>
    </row>
    <row r="27" spans="1:8" ht="14.4" x14ac:dyDescent="0.3">
      <c r="A27" s="204">
        <v>66</v>
      </c>
      <c r="B27" s="198"/>
      <c r="C27" s="204">
        <v>1.7</v>
      </c>
      <c r="D27" s="198"/>
      <c r="E27" s="204">
        <v>0.96</v>
      </c>
    </row>
    <row r="28" spans="1:8" ht="14.4" x14ac:dyDescent="0.3">
      <c r="A28" s="204">
        <v>69</v>
      </c>
      <c r="B28" s="198"/>
      <c r="C28" s="204">
        <v>2</v>
      </c>
      <c r="D28" s="198"/>
      <c r="E28" s="204">
        <v>0.92</v>
      </c>
    </row>
    <row r="29" spans="1:8" ht="14.4" x14ac:dyDescent="0.3">
      <c r="A29" s="204">
        <v>72</v>
      </c>
      <c r="B29" s="198"/>
      <c r="C29" s="204">
        <v>2.2000000000000002</v>
      </c>
      <c r="D29" s="198"/>
      <c r="E29" s="204">
        <v>1.0900000000000001</v>
      </c>
    </row>
    <row r="30" spans="1:8" ht="14.4" x14ac:dyDescent="0.3">
      <c r="A30" s="204">
        <v>75</v>
      </c>
      <c r="B30" s="198"/>
      <c r="C30" s="204">
        <v>2.4</v>
      </c>
      <c r="D30" s="198"/>
      <c r="E30" s="204">
        <v>1</v>
      </c>
    </row>
    <row r="31" spans="1:8" ht="14.4" x14ac:dyDescent="0.3">
      <c r="A31" s="204">
        <v>77</v>
      </c>
      <c r="B31" s="198"/>
      <c r="C31" s="204">
        <v>0.7</v>
      </c>
      <c r="D31" s="198"/>
      <c r="E31" s="204">
        <v>0.31</v>
      </c>
    </row>
    <row r="32" spans="1:8" ht="14.4" x14ac:dyDescent="0.3">
      <c r="A32" s="204">
        <v>79</v>
      </c>
      <c r="B32" s="198"/>
      <c r="C32" s="204">
        <v>0.1</v>
      </c>
      <c r="D32" s="198"/>
      <c r="E32" s="204">
        <v>0</v>
      </c>
    </row>
    <row r="36" spans="1:15" ht="14.4" x14ac:dyDescent="0.3">
      <c r="A36" s="205" t="s">
        <v>207</v>
      </c>
      <c r="B36" s="198"/>
      <c r="C36" s="199"/>
      <c r="D36" s="199"/>
      <c r="E36" s="198"/>
      <c r="F36" s="198"/>
      <c r="G36" s="198"/>
      <c r="H36" s="198"/>
      <c r="I36" s="198"/>
      <c r="J36" s="205" t="s">
        <v>207</v>
      </c>
      <c r="K36" s="198"/>
      <c r="L36" s="198"/>
      <c r="M36" s="198"/>
      <c r="N36" s="198"/>
      <c r="O36" s="198"/>
    </row>
    <row r="37" spans="1:15" ht="14.4" x14ac:dyDescent="0.3">
      <c r="B37" s="198"/>
      <c r="C37" s="199" t="s">
        <v>208</v>
      </c>
      <c r="D37" s="199"/>
      <c r="E37" s="198"/>
      <c r="F37" s="198"/>
      <c r="G37" s="198"/>
      <c r="H37" s="198"/>
      <c r="I37" s="198"/>
      <c r="J37" s="199" t="s">
        <v>62</v>
      </c>
      <c r="K37" s="199"/>
      <c r="L37" s="199"/>
      <c r="M37" s="199" t="s">
        <v>209</v>
      </c>
      <c r="N37" s="198"/>
      <c r="O37" s="198"/>
    </row>
    <row r="38" spans="1:15" ht="14.4" x14ac:dyDescent="0.3">
      <c r="A38" s="200" t="s">
        <v>210</v>
      </c>
      <c r="B38" s="200"/>
      <c r="C38" s="200"/>
      <c r="D38" s="200"/>
      <c r="E38" s="200"/>
      <c r="F38" s="198"/>
      <c r="G38" s="198"/>
      <c r="H38" s="198"/>
      <c r="I38" s="198"/>
      <c r="K38" s="198"/>
      <c r="L38" s="198"/>
      <c r="M38" s="198"/>
      <c r="N38" s="198"/>
      <c r="O38" s="198"/>
    </row>
    <row r="39" spans="1:15" ht="15" thickBot="1" x14ac:dyDescent="0.35">
      <c r="A39" s="203" t="s">
        <v>115</v>
      </c>
      <c r="B39" s="202"/>
      <c r="C39" s="203" t="s">
        <v>41</v>
      </c>
      <c r="D39" s="202"/>
      <c r="E39" s="203" t="s">
        <v>42</v>
      </c>
      <c r="F39" s="198"/>
      <c r="G39" s="198"/>
      <c r="H39" s="198"/>
      <c r="I39" s="198"/>
      <c r="J39" s="200" t="s">
        <v>211</v>
      </c>
      <c r="K39" s="200"/>
      <c r="L39" s="200"/>
      <c r="M39" s="200"/>
      <c r="N39" s="200" t="s">
        <v>212</v>
      </c>
      <c r="O39" s="204" t="s">
        <v>213</v>
      </c>
    </row>
    <row r="40" spans="1:15" ht="15.6" thickTop="1" thickBot="1" x14ac:dyDescent="0.35">
      <c r="A40" s="204">
        <v>15.7</v>
      </c>
      <c r="B40" s="198"/>
      <c r="C40" s="204">
        <v>0.12</v>
      </c>
      <c r="D40" s="198"/>
      <c r="E40" s="204">
        <v>0.05</v>
      </c>
      <c r="F40" s="198"/>
      <c r="G40" s="198"/>
      <c r="H40" s="198"/>
      <c r="I40" s="198"/>
      <c r="J40" s="203" t="s">
        <v>115</v>
      </c>
      <c r="K40" s="202"/>
      <c r="L40" s="203" t="s">
        <v>41</v>
      </c>
      <c r="M40" s="202"/>
      <c r="N40" s="203" t="s">
        <v>42</v>
      </c>
      <c r="O40" s="198"/>
    </row>
    <row r="41" spans="1:15" ht="15" thickTop="1" x14ac:dyDescent="0.3">
      <c r="A41" s="204">
        <v>15.3</v>
      </c>
      <c r="B41" s="198"/>
      <c r="C41" s="204">
        <v>0.12</v>
      </c>
      <c r="D41" s="198"/>
      <c r="E41" s="204">
        <v>0.1</v>
      </c>
      <c r="F41" s="198"/>
      <c r="G41" s="198"/>
      <c r="H41" s="198"/>
      <c r="I41" s="198"/>
      <c r="J41" s="198"/>
      <c r="K41" s="198"/>
      <c r="L41" s="204">
        <v>0.1</v>
      </c>
      <c r="M41" s="198"/>
      <c r="N41" s="204">
        <v>0.15</v>
      </c>
      <c r="O41" s="198"/>
    </row>
    <row r="42" spans="1:15" ht="14.4" x14ac:dyDescent="0.3">
      <c r="A42" s="204">
        <v>14.9</v>
      </c>
      <c r="B42" s="198"/>
      <c r="C42" s="204">
        <v>0.3</v>
      </c>
      <c r="D42" s="198"/>
      <c r="E42" s="204">
        <v>0.11</v>
      </c>
      <c r="F42" s="198"/>
      <c r="G42" s="198"/>
      <c r="H42" s="198"/>
      <c r="I42" s="198"/>
      <c r="J42" s="198"/>
      <c r="K42" s="198"/>
      <c r="L42" s="204">
        <v>0.3</v>
      </c>
      <c r="M42" s="198"/>
      <c r="N42" s="204">
        <v>0.28999999999999998</v>
      </c>
      <c r="O42" s="198"/>
    </row>
    <row r="43" spans="1:15" ht="14.4" x14ac:dyDescent="0.3">
      <c r="A43" s="204">
        <v>14</v>
      </c>
      <c r="B43" s="198"/>
      <c r="C43" s="204">
        <v>0.62</v>
      </c>
      <c r="D43" s="198"/>
      <c r="E43" s="204">
        <v>0.2</v>
      </c>
      <c r="F43" s="198"/>
      <c r="G43" s="198"/>
      <c r="H43" s="198"/>
      <c r="I43" s="198"/>
      <c r="J43" s="198"/>
      <c r="K43" s="198"/>
      <c r="L43" s="204">
        <v>0.5</v>
      </c>
      <c r="M43" s="198"/>
      <c r="N43" s="204">
        <v>0.36</v>
      </c>
      <c r="O43" s="198"/>
    </row>
    <row r="44" spans="1:15" ht="14.4" x14ac:dyDescent="0.3">
      <c r="A44" s="204">
        <v>13.5</v>
      </c>
      <c r="B44" s="198"/>
      <c r="C44" s="204">
        <v>0.62</v>
      </c>
      <c r="D44" s="198"/>
      <c r="E44" s="204">
        <v>0.26</v>
      </c>
      <c r="F44" s="198"/>
      <c r="G44" s="198"/>
      <c r="H44" s="198"/>
      <c r="I44" s="198"/>
      <c r="J44" s="198"/>
      <c r="K44" s="198"/>
      <c r="L44" s="204">
        <v>0.7</v>
      </c>
      <c r="M44" s="198"/>
      <c r="N44" s="204">
        <v>0.44</v>
      </c>
      <c r="O44" s="198"/>
    </row>
    <row r="45" spans="1:15" ht="14.4" x14ac:dyDescent="0.3">
      <c r="A45" s="204">
        <v>13</v>
      </c>
      <c r="B45" s="198"/>
      <c r="C45" s="204">
        <v>0.85</v>
      </c>
      <c r="D45" s="198"/>
      <c r="E45" s="204">
        <v>0.28999999999999998</v>
      </c>
      <c r="F45" s="198"/>
      <c r="G45" s="198"/>
      <c r="H45" s="204" t="s">
        <v>214</v>
      </c>
      <c r="I45" s="198"/>
      <c r="J45" s="198"/>
      <c r="K45" s="198"/>
      <c r="L45" s="204">
        <v>0.9</v>
      </c>
      <c r="M45" s="198"/>
      <c r="N45" s="204">
        <v>0.44</v>
      </c>
      <c r="O45" s="198"/>
    </row>
    <row r="46" spans="1:15" ht="14.4" x14ac:dyDescent="0.3">
      <c r="A46" s="204">
        <v>12.5</v>
      </c>
      <c r="B46" s="198"/>
      <c r="C46" s="204">
        <v>1.05</v>
      </c>
      <c r="D46" s="198"/>
      <c r="E46" s="204">
        <v>0.38</v>
      </c>
      <c r="F46" s="198"/>
      <c r="G46" s="204" t="s">
        <v>47</v>
      </c>
      <c r="H46" s="204">
        <v>16</v>
      </c>
      <c r="I46" s="198"/>
      <c r="J46" s="198"/>
      <c r="K46" s="198"/>
      <c r="L46" s="204">
        <v>1.1000000000000001</v>
      </c>
      <c r="M46" s="198"/>
      <c r="N46" s="204">
        <v>0.5</v>
      </c>
      <c r="O46" s="198"/>
    </row>
    <row r="47" spans="1:15" ht="14.4" x14ac:dyDescent="0.3">
      <c r="A47" s="204">
        <v>12</v>
      </c>
      <c r="B47" s="198"/>
      <c r="C47" s="204">
        <v>1.2</v>
      </c>
      <c r="D47" s="198"/>
      <c r="E47" s="204">
        <v>0.41</v>
      </c>
      <c r="F47" s="198"/>
      <c r="G47" s="204" t="s">
        <v>48</v>
      </c>
      <c r="H47" s="204">
        <v>2.8</v>
      </c>
      <c r="I47" s="198"/>
      <c r="J47" s="198"/>
      <c r="K47" s="198"/>
      <c r="L47" s="204">
        <v>1.3</v>
      </c>
      <c r="M47" s="198"/>
      <c r="N47" s="204">
        <v>0.54</v>
      </c>
      <c r="O47" s="198"/>
    </row>
    <row r="48" spans="1:15" ht="14.4" x14ac:dyDescent="0.3">
      <c r="A48" s="204">
        <v>11.5</v>
      </c>
      <c r="B48" s="198"/>
      <c r="C48" s="204">
        <v>1.4</v>
      </c>
      <c r="D48" s="198"/>
      <c r="E48" s="204">
        <v>0.33</v>
      </c>
      <c r="F48" s="198"/>
      <c r="G48" s="198"/>
      <c r="H48" s="198"/>
      <c r="I48" s="198"/>
      <c r="J48" s="198"/>
      <c r="K48" s="198"/>
      <c r="L48" s="204">
        <v>1.5</v>
      </c>
      <c r="M48" s="198"/>
      <c r="N48" s="204">
        <v>0.46</v>
      </c>
      <c r="O48" s="198"/>
    </row>
    <row r="49" spans="1:15" ht="14.4" x14ac:dyDescent="0.3">
      <c r="A49" s="204">
        <v>11</v>
      </c>
      <c r="B49" s="198"/>
      <c r="C49" s="204">
        <v>1.39</v>
      </c>
      <c r="D49" s="198"/>
      <c r="E49" s="204">
        <v>0.39</v>
      </c>
      <c r="F49" s="198"/>
      <c r="G49" s="198"/>
      <c r="H49" s="198"/>
      <c r="I49" s="198"/>
      <c r="J49" s="198"/>
      <c r="K49" s="198"/>
      <c r="L49" s="198"/>
      <c r="M49" s="198"/>
      <c r="N49" s="198"/>
      <c r="O49" s="198"/>
    </row>
    <row r="50" spans="1:15" ht="14.4" x14ac:dyDescent="0.3">
      <c r="A50" s="204">
        <v>10.5</v>
      </c>
      <c r="B50" s="198"/>
      <c r="C50" s="204">
        <v>1.4</v>
      </c>
      <c r="D50" s="198"/>
      <c r="E50" s="204">
        <v>0.45</v>
      </c>
    </row>
    <row r="51" spans="1:15" ht="14.4" x14ac:dyDescent="0.3">
      <c r="A51" s="204">
        <v>10</v>
      </c>
      <c r="B51" s="198"/>
      <c r="C51" s="204">
        <v>1.5</v>
      </c>
      <c r="D51" s="198"/>
      <c r="E51" s="204">
        <v>0.47</v>
      </c>
    </row>
    <row r="52" spans="1:15" ht="14.4" x14ac:dyDescent="0.3">
      <c r="A52" s="204">
        <v>9.5</v>
      </c>
      <c r="B52" s="198"/>
      <c r="C52" s="204">
        <v>1.55</v>
      </c>
      <c r="D52" s="198"/>
      <c r="E52" s="204">
        <v>0.34</v>
      </c>
    </row>
    <row r="53" spans="1:15" ht="14.4" x14ac:dyDescent="0.3">
      <c r="A53" s="204">
        <v>9</v>
      </c>
      <c r="B53" s="198"/>
      <c r="C53" s="204">
        <v>1.4</v>
      </c>
      <c r="D53" s="198"/>
      <c r="E53" s="204">
        <v>0.45</v>
      </c>
    </row>
    <row r="54" spans="1:15" ht="14.4" x14ac:dyDescent="0.3">
      <c r="A54" s="204">
        <v>8.5</v>
      </c>
      <c r="B54" s="198"/>
      <c r="C54" s="204">
        <v>1.1000000000000001</v>
      </c>
      <c r="D54" s="198"/>
      <c r="E54" s="204">
        <v>0.47</v>
      </c>
    </row>
    <row r="55" spans="1:15" ht="14.4" x14ac:dyDescent="0.3">
      <c r="A55" s="204">
        <v>8</v>
      </c>
      <c r="B55" s="198"/>
      <c r="C55" s="204">
        <v>1.3</v>
      </c>
      <c r="D55" s="198"/>
      <c r="E55" s="204">
        <v>0.43</v>
      </c>
    </row>
    <row r="56" spans="1:15" ht="14.4" x14ac:dyDescent="0.3">
      <c r="A56" s="204">
        <v>7.5</v>
      </c>
      <c r="B56" s="198"/>
      <c r="C56" s="204">
        <v>1.3</v>
      </c>
      <c r="D56" s="198"/>
      <c r="E56" s="204">
        <v>0.48</v>
      </c>
    </row>
    <row r="57" spans="1:15" ht="14.4" x14ac:dyDescent="0.3">
      <c r="A57" s="204">
        <v>7</v>
      </c>
      <c r="B57" s="198"/>
      <c r="C57" s="204">
        <v>1.45</v>
      </c>
      <c r="D57" s="198"/>
      <c r="E57" s="204">
        <v>0.43</v>
      </c>
    </row>
    <row r="58" spans="1:15" ht="14.4" x14ac:dyDescent="0.3">
      <c r="A58" s="204">
        <v>6.5</v>
      </c>
      <c r="B58" s="198"/>
      <c r="C58" s="204">
        <v>1.45</v>
      </c>
      <c r="D58" s="198"/>
      <c r="E58" s="204">
        <v>0.32</v>
      </c>
    </row>
    <row r="59" spans="1:15" ht="14.4" x14ac:dyDescent="0.3">
      <c r="A59" s="204">
        <v>6</v>
      </c>
      <c r="B59" s="198"/>
      <c r="C59" s="204">
        <v>1.2</v>
      </c>
      <c r="D59" s="198"/>
      <c r="E59" s="204">
        <v>0.21</v>
      </c>
    </row>
    <row r="60" spans="1:15" ht="14.4" x14ac:dyDescent="0.3">
      <c r="A60" s="204">
        <v>5.5</v>
      </c>
      <c r="B60" s="198"/>
      <c r="C60" s="204">
        <v>1.32</v>
      </c>
      <c r="D60" s="198"/>
      <c r="E60" s="204">
        <v>0.18</v>
      </c>
    </row>
    <row r="61" spans="1:15" ht="14.4" x14ac:dyDescent="0.3">
      <c r="A61" s="204">
        <v>5</v>
      </c>
      <c r="B61" s="198"/>
      <c r="C61" s="204">
        <v>1.29</v>
      </c>
      <c r="D61" s="198"/>
      <c r="E61" s="204">
        <v>0.13</v>
      </c>
    </row>
    <row r="62" spans="1:15" ht="14.4" x14ac:dyDescent="0.3">
      <c r="A62" s="204">
        <v>4.5</v>
      </c>
      <c r="B62" s="198"/>
      <c r="C62" s="204">
        <v>1.2</v>
      </c>
      <c r="D62" s="198"/>
      <c r="E62" s="204">
        <v>0.16</v>
      </c>
    </row>
    <row r="63" spans="1:15" ht="14.4" x14ac:dyDescent="0.3">
      <c r="A63" s="204">
        <v>4</v>
      </c>
      <c r="B63" s="198"/>
      <c r="C63" s="204">
        <v>0.89</v>
      </c>
      <c r="D63" s="198"/>
      <c r="E63" s="204">
        <v>0.3</v>
      </c>
    </row>
    <row r="64" spans="1:15" ht="14.4" x14ac:dyDescent="0.3">
      <c r="A64" s="204">
        <v>3.4</v>
      </c>
      <c r="B64" s="198"/>
      <c r="C64" s="204">
        <v>0.7</v>
      </c>
      <c r="D64" s="198"/>
      <c r="E64" s="204">
        <v>0</v>
      </c>
    </row>
    <row r="68" spans="1:15" ht="14.4" x14ac:dyDescent="0.3">
      <c r="A68" s="205" t="s">
        <v>215</v>
      </c>
      <c r="B68" s="199"/>
      <c r="C68" s="199"/>
      <c r="D68" s="198"/>
      <c r="E68" s="198"/>
      <c r="F68" s="198"/>
      <c r="G68" s="198"/>
      <c r="H68" s="198"/>
      <c r="I68" s="198"/>
      <c r="J68" s="198"/>
      <c r="K68" s="205" t="s">
        <v>215</v>
      </c>
      <c r="L68" s="198"/>
      <c r="M68" s="198"/>
      <c r="N68" s="198"/>
      <c r="O68" s="198"/>
    </row>
    <row r="69" spans="1:15" ht="14.4" x14ac:dyDescent="0.3">
      <c r="A69" s="198"/>
      <c r="B69" s="199" t="s">
        <v>216</v>
      </c>
      <c r="C69" s="199"/>
      <c r="D69" s="198"/>
      <c r="E69" s="198"/>
      <c r="F69" s="198"/>
      <c r="G69" s="198"/>
      <c r="H69" s="198"/>
      <c r="I69" s="198"/>
      <c r="J69" s="198"/>
      <c r="K69" s="199"/>
      <c r="L69" s="199"/>
      <c r="M69" s="199"/>
      <c r="N69" s="199" t="s">
        <v>209</v>
      </c>
      <c r="O69" s="198"/>
    </row>
    <row r="70" spans="1:15" ht="14.4" x14ac:dyDescent="0.3">
      <c r="A70" s="200" t="s">
        <v>217</v>
      </c>
      <c r="B70" s="200"/>
      <c r="C70" s="200"/>
      <c r="D70" s="200"/>
      <c r="E70" s="200"/>
      <c r="F70" s="198"/>
      <c r="G70" s="198"/>
      <c r="H70" s="198"/>
      <c r="I70" s="198"/>
      <c r="J70" s="198"/>
      <c r="K70" s="204" t="s">
        <v>218</v>
      </c>
      <c r="L70" s="198"/>
      <c r="M70" s="198"/>
      <c r="N70" s="198"/>
      <c r="O70" s="198"/>
    </row>
    <row r="71" spans="1:15" ht="15" thickBot="1" x14ac:dyDescent="0.35">
      <c r="A71" s="203" t="s">
        <v>115</v>
      </c>
      <c r="B71" s="202"/>
      <c r="C71" s="203" t="s">
        <v>41</v>
      </c>
      <c r="D71" s="202"/>
      <c r="E71" s="203" t="s">
        <v>42</v>
      </c>
      <c r="F71" s="198"/>
      <c r="G71" s="198"/>
      <c r="H71" s="198"/>
      <c r="I71" s="198"/>
      <c r="J71" s="198"/>
      <c r="K71" s="200" t="s">
        <v>219</v>
      </c>
      <c r="L71" s="200"/>
      <c r="M71" s="200"/>
      <c r="N71" s="200"/>
      <c r="O71" s="200"/>
    </row>
    <row r="72" spans="1:15" ht="15.6" thickTop="1" thickBot="1" x14ac:dyDescent="0.35">
      <c r="A72" s="204">
        <v>3.2</v>
      </c>
      <c r="B72" s="198"/>
      <c r="C72" s="204">
        <v>0.21</v>
      </c>
      <c r="D72" s="198"/>
      <c r="E72" s="204">
        <v>0.13</v>
      </c>
      <c r="F72" s="198"/>
      <c r="G72" s="198"/>
      <c r="H72" s="204" t="s">
        <v>46</v>
      </c>
      <c r="I72" s="198"/>
      <c r="J72" s="198"/>
      <c r="K72" s="203" t="s">
        <v>115</v>
      </c>
      <c r="L72" s="202"/>
      <c r="M72" s="203" t="s">
        <v>41</v>
      </c>
      <c r="N72" s="202"/>
      <c r="O72" s="203" t="s">
        <v>42</v>
      </c>
    </row>
    <row r="73" spans="1:15" ht="15" thickTop="1" x14ac:dyDescent="0.3">
      <c r="A73" s="204">
        <v>3.9</v>
      </c>
      <c r="B73" s="198"/>
      <c r="C73" s="204">
        <v>0.34</v>
      </c>
      <c r="D73" s="198"/>
      <c r="E73" s="204">
        <v>0.47</v>
      </c>
      <c r="F73" s="198"/>
      <c r="G73" s="204" t="s">
        <v>47</v>
      </c>
      <c r="H73" s="204">
        <v>19.7</v>
      </c>
      <c r="I73" s="198"/>
      <c r="J73" s="198"/>
      <c r="K73" s="198"/>
      <c r="L73" s="198"/>
      <c r="M73" s="204">
        <v>0.1</v>
      </c>
      <c r="N73" s="198"/>
      <c r="O73" s="204">
        <v>0.17</v>
      </c>
    </row>
    <row r="74" spans="1:15" ht="14.4" x14ac:dyDescent="0.3">
      <c r="A74" s="204">
        <v>4.5999999999999996</v>
      </c>
      <c r="B74" s="198"/>
      <c r="C74" s="204">
        <v>0.55000000000000004</v>
      </c>
      <c r="D74" s="198"/>
      <c r="E74" s="204">
        <v>0.24</v>
      </c>
      <c r="F74" s="198"/>
      <c r="G74" s="204" t="s">
        <v>48</v>
      </c>
      <c r="H74" s="204">
        <v>2.7</v>
      </c>
      <c r="I74" s="198"/>
      <c r="J74" s="198"/>
      <c r="K74" s="198"/>
      <c r="L74" s="198"/>
      <c r="M74" s="204">
        <v>0.2</v>
      </c>
      <c r="N74" s="198"/>
      <c r="O74" s="204">
        <v>0.27</v>
      </c>
    </row>
    <row r="75" spans="1:15" ht="14.4" x14ac:dyDescent="0.3">
      <c r="A75" s="204">
        <v>5.3</v>
      </c>
      <c r="B75" s="198"/>
      <c r="C75" s="204">
        <v>0.54</v>
      </c>
      <c r="D75" s="198"/>
      <c r="E75" s="204">
        <v>0.37</v>
      </c>
      <c r="F75" s="198"/>
      <c r="G75" s="198"/>
      <c r="H75" s="198"/>
      <c r="I75" s="198"/>
      <c r="J75" s="198"/>
      <c r="K75" s="198"/>
      <c r="L75" s="198"/>
      <c r="M75" s="204">
        <v>0.3</v>
      </c>
      <c r="N75" s="198"/>
      <c r="O75" s="204">
        <v>0.28000000000000003</v>
      </c>
    </row>
    <row r="76" spans="1:15" ht="14.4" x14ac:dyDescent="0.3">
      <c r="A76" s="204">
        <v>6</v>
      </c>
      <c r="B76" s="198"/>
      <c r="C76" s="204">
        <v>0.64</v>
      </c>
      <c r="D76" s="198"/>
      <c r="E76" s="204">
        <v>0.33</v>
      </c>
      <c r="F76" s="198"/>
      <c r="G76" s="198"/>
      <c r="H76" s="198"/>
      <c r="I76" s="198"/>
      <c r="J76" s="198"/>
      <c r="K76" s="198"/>
      <c r="L76" s="198"/>
      <c r="M76" s="204">
        <v>0.4</v>
      </c>
      <c r="N76" s="198"/>
      <c r="O76" s="204">
        <v>0.35</v>
      </c>
    </row>
    <row r="77" spans="1:15" ht="14.4" x14ac:dyDescent="0.3">
      <c r="A77" s="204">
        <v>6.7</v>
      </c>
      <c r="B77" s="198"/>
      <c r="C77" s="204">
        <v>0.51</v>
      </c>
      <c r="D77" s="198"/>
      <c r="E77" s="204">
        <v>0.32</v>
      </c>
      <c r="F77" s="198"/>
      <c r="G77" s="198"/>
      <c r="H77" s="198"/>
      <c r="I77" s="198"/>
      <c r="J77" s="198"/>
      <c r="K77" s="198"/>
      <c r="L77" s="198"/>
      <c r="M77" s="204">
        <v>0.5</v>
      </c>
      <c r="N77" s="198"/>
      <c r="O77" s="204">
        <v>0.38</v>
      </c>
    </row>
    <row r="78" spans="1:15" ht="14.4" x14ac:dyDescent="0.3">
      <c r="A78" s="204">
        <v>7.4</v>
      </c>
      <c r="B78" s="198"/>
      <c r="C78" s="204">
        <v>0.57999999999999996</v>
      </c>
      <c r="D78" s="198"/>
      <c r="E78" s="204">
        <v>0.28000000000000003</v>
      </c>
      <c r="F78" s="198"/>
      <c r="G78" s="198"/>
      <c r="H78" s="198"/>
      <c r="I78" s="198"/>
      <c r="J78" s="198"/>
      <c r="K78" s="198"/>
      <c r="L78" s="198"/>
      <c r="M78" s="204">
        <v>0.6</v>
      </c>
      <c r="N78" s="198"/>
      <c r="O78" s="204">
        <v>0.41</v>
      </c>
    </row>
    <row r="79" spans="1:15" ht="14.4" x14ac:dyDescent="0.3">
      <c r="A79" s="204">
        <v>8.1</v>
      </c>
      <c r="B79" s="198"/>
      <c r="C79" s="204">
        <v>0.47</v>
      </c>
      <c r="D79" s="198"/>
      <c r="E79" s="204">
        <v>0.38</v>
      </c>
      <c r="F79" s="198"/>
      <c r="G79" s="198"/>
      <c r="H79" s="198"/>
      <c r="I79" s="198"/>
      <c r="J79" s="198"/>
      <c r="K79" s="198"/>
      <c r="L79" s="198"/>
      <c r="M79" s="204">
        <v>0.7</v>
      </c>
      <c r="N79" s="198"/>
      <c r="O79" s="204">
        <v>0.35</v>
      </c>
    </row>
    <row r="80" spans="1:15" ht="14.4" x14ac:dyDescent="0.3">
      <c r="A80" s="204">
        <v>8.8000000000000007</v>
      </c>
      <c r="B80" s="198"/>
      <c r="C80" s="204">
        <v>0.53</v>
      </c>
      <c r="D80" s="198"/>
      <c r="E80" s="204">
        <v>0.24</v>
      </c>
      <c r="F80" s="198"/>
      <c r="G80" s="198"/>
      <c r="H80" s="198"/>
      <c r="I80" s="198"/>
      <c r="J80" s="198"/>
      <c r="K80" s="198"/>
      <c r="L80" s="198"/>
      <c r="M80" s="198"/>
      <c r="N80" s="198"/>
      <c r="O80" s="198"/>
    </row>
    <row r="81" spans="1:15" ht="14.4" x14ac:dyDescent="0.3">
      <c r="A81" s="204">
        <v>9.5</v>
      </c>
      <c r="B81" s="198"/>
      <c r="C81" s="204">
        <v>0.4</v>
      </c>
      <c r="D81" s="198"/>
      <c r="E81" s="204">
        <v>0.36</v>
      </c>
      <c r="F81" s="198"/>
      <c r="G81" s="198"/>
      <c r="H81" s="198"/>
      <c r="I81" s="198"/>
      <c r="J81" s="198"/>
      <c r="K81" s="198"/>
      <c r="L81" s="198"/>
      <c r="M81" s="198"/>
      <c r="N81" s="198"/>
      <c r="O81" s="198"/>
    </row>
    <row r="82" spans="1:15" ht="14.4" x14ac:dyDescent="0.3">
      <c r="A82" s="204">
        <v>10.199999999999999</v>
      </c>
      <c r="B82" s="198"/>
      <c r="C82" s="204">
        <v>0.54</v>
      </c>
      <c r="D82" s="198"/>
      <c r="E82" s="204">
        <v>0.25</v>
      </c>
    </row>
    <row r="83" spans="1:15" ht="14.4" x14ac:dyDescent="0.3">
      <c r="A83" s="204">
        <v>11</v>
      </c>
      <c r="B83" s="198"/>
      <c r="C83" s="204">
        <v>0.69</v>
      </c>
      <c r="D83" s="198"/>
      <c r="E83" s="204">
        <v>0.19</v>
      </c>
    </row>
    <row r="84" spans="1:15" ht="14.4" x14ac:dyDescent="0.3">
      <c r="A84" s="204">
        <v>11.7</v>
      </c>
      <c r="B84" s="198"/>
      <c r="C84" s="204">
        <v>0.71</v>
      </c>
      <c r="D84" s="198"/>
      <c r="E84" s="204">
        <v>0.35</v>
      </c>
    </row>
    <row r="85" spans="1:15" ht="14.4" x14ac:dyDescent="0.3">
      <c r="A85" s="204">
        <v>12.4</v>
      </c>
      <c r="B85" s="198"/>
      <c r="C85" s="204">
        <v>0.68</v>
      </c>
      <c r="D85" s="198"/>
      <c r="E85" s="204">
        <v>0.25</v>
      </c>
    </row>
    <row r="86" spans="1:15" ht="14.4" x14ac:dyDescent="0.3">
      <c r="A86" s="204">
        <v>13.1</v>
      </c>
      <c r="B86" s="198"/>
      <c r="C86" s="204">
        <v>0.63</v>
      </c>
      <c r="D86" s="198"/>
      <c r="E86" s="204">
        <v>0.3</v>
      </c>
    </row>
    <row r="87" spans="1:15" ht="14.4" x14ac:dyDescent="0.3">
      <c r="A87" s="204">
        <v>13.7</v>
      </c>
      <c r="B87" s="198"/>
      <c r="C87" s="204">
        <v>0.75</v>
      </c>
      <c r="D87" s="198"/>
      <c r="E87" s="204">
        <v>0.28999999999999998</v>
      </c>
    </row>
    <row r="88" spans="1:15" ht="14.4" x14ac:dyDescent="0.3">
      <c r="A88" s="204">
        <v>14.4</v>
      </c>
      <c r="B88" s="198"/>
      <c r="C88" s="204">
        <v>0.74</v>
      </c>
      <c r="D88" s="198"/>
      <c r="E88" s="204">
        <v>0.3</v>
      </c>
    </row>
    <row r="89" spans="1:15" ht="14.4" x14ac:dyDescent="0.3">
      <c r="A89" s="204">
        <v>15.1</v>
      </c>
      <c r="B89" s="198"/>
      <c r="C89" s="204">
        <v>0.56000000000000005</v>
      </c>
      <c r="D89" s="198"/>
      <c r="E89" s="204">
        <v>0.33</v>
      </c>
    </row>
    <row r="90" spans="1:15" ht="14.4" x14ac:dyDescent="0.3">
      <c r="A90" s="204">
        <v>16</v>
      </c>
      <c r="B90" s="198"/>
      <c r="C90" s="204">
        <v>0.75</v>
      </c>
      <c r="D90" s="198"/>
      <c r="E90" s="204">
        <v>0.38</v>
      </c>
    </row>
    <row r="91" spans="1:15" ht="14.4" x14ac:dyDescent="0.3">
      <c r="A91" s="204">
        <v>16.7</v>
      </c>
      <c r="B91" s="198"/>
      <c r="C91" s="204">
        <v>0.85</v>
      </c>
      <c r="D91" s="198"/>
      <c r="E91" s="204">
        <v>0.43</v>
      </c>
    </row>
    <row r="92" spans="1:15" ht="14.4" x14ac:dyDescent="0.3">
      <c r="A92" s="204">
        <v>17.399999999999999</v>
      </c>
      <c r="B92" s="198"/>
      <c r="C92" s="204">
        <v>0.98</v>
      </c>
      <c r="D92" s="198"/>
      <c r="E92" s="204">
        <v>0.6</v>
      </c>
    </row>
    <row r="93" spans="1:15" ht="14.4" x14ac:dyDescent="0.3">
      <c r="A93" s="204">
        <v>18.100000000000001</v>
      </c>
      <c r="B93" s="198"/>
      <c r="C93" s="204">
        <v>0.95</v>
      </c>
      <c r="D93" s="198"/>
      <c r="E93" s="204">
        <v>0.4</v>
      </c>
    </row>
    <row r="94" spans="1:15" ht="14.4" x14ac:dyDescent="0.3">
      <c r="A94" s="204">
        <v>18.8</v>
      </c>
      <c r="B94" s="198"/>
      <c r="C94" s="204">
        <v>0.65</v>
      </c>
      <c r="D94" s="198"/>
      <c r="E94" s="204">
        <v>0.2</v>
      </c>
    </row>
    <row r="95" spans="1:15" ht="14.4" x14ac:dyDescent="0.3">
      <c r="A95" s="204">
        <v>19.399999999999999</v>
      </c>
      <c r="B95" s="198"/>
      <c r="C95" s="204">
        <v>0.39</v>
      </c>
      <c r="D95" s="198"/>
      <c r="E95" s="204">
        <v>0.2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E230-9284-4A78-8F9B-FDDB1D81EEC0}">
  <dimension ref="A1:R132"/>
  <sheetViews>
    <sheetView workbookViewId="0">
      <selection activeCell="B26" sqref="B26"/>
    </sheetView>
  </sheetViews>
  <sheetFormatPr defaultRowHeight="13.2" x14ac:dyDescent="0.25"/>
  <sheetData>
    <row r="1" spans="1:9" x14ac:dyDescent="0.25">
      <c r="A1" s="59" t="s">
        <v>220</v>
      </c>
    </row>
    <row r="2" spans="1:9" x14ac:dyDescent="0.25">
      <c r="A2" t="s">
        <v>32</v>
      </c>
    </row>
    <row r="5" spans="1:9" ht="14.4" x14ac:dyDescent="0.3">
      <c r="A5" s="206" t="s">
        <v>221</v>
      </c>
      <c r="B5" s="207"/>
      <c r="C5" s="207"/>
      <c r="D5" s="207"/>
      <c r="E5" s="207"/>
      <c r="F5" s="207"/>
      <c r="G5" s="208"/>
      <c r="H5" s="208"/>
      <c r="I5" s="208"/>
    </row>
    <row r="6" spans="1:9" ht="14.4" x14ac:dyDescent="0.3">
      <c r="A6" s="209" t="s">
        <v>222</v>
      </c>
      <c r="B6" s="209"/>
      <c r="C6" s="209"/>
      <c r="D6" s="209"/>
      <c r="E6" s="209"/>
      <c r="F6" s="208"/>
      <c r="G6" s="208"/>
      <c r="H6" s="208"/>
      <c r="I6" s="208"/>
    </row>
    <row r="7" spans="1:9" ht="15" thickBot="1" x14ac:dyDescent="0.35">
      <c r="A7" s="210" t="s">
        <v>55</v>
      </c>
      <c r="B7" s="211"/>
      <c r="C7" s="210" t="s">
        <v>41</v>
      </c>
      <c r="D7" s="211"/>
      <c r="E7" s="210" t="s">
        <v>42</v>
      </c>
      <c r="F7" s="208"/>
      <c r="G7" s="208"/>
      <c r="H7" s="208"/>
      <c r="I7" s="208"/>
    </row>
    <row r="8" spans="1:9" ht="15" thickTop="1" x14ac:dyDescent="0.3">
      <c r="A8" s="212">
        <v>2.4</v>
      </c>
      <c r="B8" s="208"/>
      <c r="C8" s="212">
        <v>0</v>
      </c>
      <c r="D8" s="208"/>
      <c r="E8" s="212">
        <v>0</v>
      </c>
      <c r="F8" s="208"/>
      <c r="G8" s="208"/>
      <c r="H8" s="208"/>
      <c r="I8" s="208"/>
    </row>
    <row r="9" spans="1:9" ht="14.4" x14ac:dyDescent="0.3">
      <c r="A9" s="212">
        <v>2.7</v>
      </c>
      <c r="B9" s="208"/>
      <c r="C9" s="212">
        <v>1.5</v>
      </c>
      <c r="D9" s="208"/>
      <c r="E9" s="212">
        <v>0.01</v>
      </c>
      <c r="F9" s="208"/>
      <c r="G9" s="212" t="s">
        <v>47</v>
      </c>
      <c r="H9" s="212">
        <v>25</v>
      </c>
      <c r="I9" s="212" t="s">
        <v>56</v>
      </c>
    </row>
    <row r="10" spans="1:9" ht="14.4" x14ac:dyDescent="0.3">
      <c r="A10" s="212">
        <v>3.6</v>
      </c>
      <c r="B10" s="208"/>
      <c r="C10" s="212">
        <v>2</v>
      </c>
      <c r="D10" s="208"/>
      <c r="E10" s="212">
        <v>0.33</v>
      </c>
      <c r="F10" s="213"/>
      <c r="G10" s="212" t="s">
        <v>48</v>
      </c>
      <c r="H10" s="212">
        <v>2.4</v>
      </c>
      <c r="I10" s="212" t="s">
        <v>56</v>
      </c>
    </row>
    <row r="11" spans="1:9" ht="14.4" x14ac:dyDescent="0.3">
      <c r="A11" s="212">
        <v>4</v>
      </c>
      <c r="B11" s="208"/>
      <c r="C11" s="212">
        <v>2</v>
      </c>
      <c r="D11" s="208"/>
      <c r="E11" s="212">
        <v>0.47</v>
      </c>
      <c r="F11" s="213"/>
      <c r="G11" s="208"/>
      <c r="H11" s="208"/>
      <c r="I11" s="208"/>
    </row>
    <row r="12" spans="1:9" ht="14.4" x14ac:dyDescent="0.3">
      <c r="A12" s="212">
        <v>5</v>
      </c>
      <c r="B12" s="208"/>
      <c r="C12" s="212">
        <v>2.1</v>
      </c>
      <c r="D12" s="208"/>
      <c r="E12" s="212">
        <v>0.68</v>
      </c>
      <c r="F12" s="208"/>
      <c r="G12" s="208"/>
      <c r="H12" s="208"/>
      <c r="I12" s="208"/>
    </row>
    <row r="13" spans="1:9" ht="14.4" x14ac:dyDescent="0.3">
      <c r="A13" s="212">
        <v>6</v>
      </c>
      <c r="B13" s="208"/>
      <c r="C13" s="212">
        <v>2.2999999999999998</v>
      </c>
      <c r="D13" s="208"/>
      <c r="E13" s="212">
        <v>1.0900000000000001</v>
      </c>
      <c r="F13" s="208"/>
      <c r="G13" s="208"/>
      <c r="H13" s="208"/>
      <c r="I13" s="208"/>
    </row>
    <row r="14" spans="1:9" ht="14.4" x14ac:dyDescent="0.3">
      <c r="A14" s="212">
        <v>7</v>
      </c>
      <c r="B14" s="208"/>
      <c r="C14" s="212">
        <v>2.2999999999999998</v>
      </c>
      <c r="D14" s="208"/>
      <c r="E14" s="212">
        <v>1.1499999999999999</v>
      </c>
      <c r="F14" s="208"/>
      <c r="G14" s="208"/>
      <c r="H14" s="208"/>
      <c r="I14" s="208"/>
    </row>
    <row r="15" spans="1:9" ht="14.4" x14ac:dyDescent="0.3">
      <c r="A15" s="212">
        <v>8</v>
      </c>
      <c r="B15" s="208"/>
      <c r="C15" s="212">
        <v>2.1</v>
      </c>
      <c r="D15" s="208"/>
      <c r="E15" s="212">
        <v>1.27</v>
      </c>
      <c r="F15" s="208"/>
      <c r="G15" s="208"/>
      <c r="H15" s="208"/>
      <c r="I15" s="208"/>
    </row>
    <row r="16" spans="1:9" ht="14.4" x14ac:dyDescent="0.3">
      <c r="A16" s="212">
        <v>9</v>
      </c>
      <c r="B16" s="208"/>
      <c r="C16" s="212">
        <v>1.7</v>
      </c>
      <c r="D16" s="208"/>
      <c r="E16" s="212">
        <v>1.35</v>
      </c>
      <c r="F16" s="208"/>
      <c r="G16" s="208"/>
      <c r="H16" s="208"/>
      <c r="I16" s="208"/>
    </row>
    <row r="17" spans="1:9" ht="14.4" x14ac:dyDescent="0.3">
      <c r="A17" s="212">
        <v>10</v>
      </c>
      <c r="B17" s="208"/>
      <c r="C17" s="212">
        <v>1.6</v>
      </c>
      <c r="D17" s="208"/>
      <c r="E17" s="212">
        <v>1.3</v>
      </c>
      <c r="F17" s="208"/>
      <c r="G17" s="208"/>
      <c r="H17" s="208"/>
      <c r="I17" s="208"/>
    </row>
    <row r="18" spans="1:9" ht="14.4" x14ac:dyDescent="0.3">
      <c r="A18" s="212">
        <v>11</v>
      </c>
      <c r="B18" s="208"/>
      <c r="C18" s="212">
        <v>1.6</v>
      </c>
      <c r="D18" s="208"/>
      <c r="E18" s="212">
        <v>1.26</v>
      </c>
      <c r="F18" s="208"/>
      <c r="G18" s="208"/>
      <c r="H18" s="208"/>
      <c r="I18" s="208"/>
    </row>
    <row r="19" spans="1:9" ht="14.4" x14ac:dyDescent="0.3">
      <c r="A19" s="212">
        <v>12</v>
      </c>
      <c r="B19" s="208"/>
      <c r="C19" s="212">
        <v>1.4</v>
      </c>
      <c r="D19" s="208"/>
      <c r="E19" s="212">
        <v>1.26</v>
      </c>
      <c r="F19" s="208"/>
      <c r="G19" s="208"/>
      <c r="H19" s="208"/>
      <c r="I19" s="208"/>
    </row>
    <row r="20" spans="1:9" ht="14.4" x14ac:dyDescent="0.3">
      <c r="A20" s="212">
        <v>13</v>
      </c>
      <c r="B20" s="208"/>
      <c r="C20" s="212">
        <v>1.3</v>
      </c>
      <c r="D20" s="208"/>
      <c r="E20" s="212">
        <v>1.1499999999999999</v>
      </c>
      <c r="F20" s="208"/>
      <c r="G20" s="208"/>
      <c r="H20" s="208"/>
      <c r="I20" s="208"/>
    </row>
    <row r="21" spans="1:9" ht="14.4" x14ac:dyDescent="0.3">
      <c r="A21" s="212">
        <v>14</v>
      </c>
      <c r="B21" s="208"/>
      <c r="C21" s="212">
        <v>1.3</v>
      </c>
      <c r="D21" s="208"/>
      <c r="E21" s="212">
        <v>1.18</v>
      </c>
      <c r="F21" s="208"/>
    </row>
    <row r="22" spans="1:9" ht="14.4" x14ac:dyDescent="0.3">
      <c r="A22" s="212">
        <v>15</v>
      </c>
      <c r="B22" s="208"/>
      <c r="C22" s="212">
        <v>1.3</v>
      </c>
      <c r="D22" s="208"/>
      <c r="E22" s="212">
        <v>1.02</v>
      </c>
      <c r="F22" s="208"/>
    </row>
    <row r="23" spans="1:9" ht="14.4" x14ac:dyDescent="0.3">
      <c r="A23" s="212">
        <v>16</v>
      </c>
      <c r="B23" s="208"/>
      <c r="C23" s="212">
        <v>1.1000000000000001</v>
      </c>
      <c r="D23" s="208"/>
      <c r="E23" s="212">
        <v>1.1299999999999999</v>
      </c>
      <c r="F23" s="208"/>
    </row>
    <row r="24" spans="1:9" ht="14.4" x14ac:dyDescent="0.3">
      <c r="A24" s="212">
        <v>17</v>
      </c>
      <c r="B24" s="208"/>
      <c r="C24" s="212">
        <v>1.1000000000000001</v>
      </c>
      <c r="D24" s="208"/>
      <c r="E24" s="212">
        <v>0.92</v>
      </c>
      <c r="F24" s="208"/>
    </row>
    <row r="25" spans="1:9" ht="14.4" x14ac:dyDescent="0.3">
      <c r="A25" s="212">
        <v>18</v>
      </c>
      <c r="B25" s="208"/>
      <c r="C25" s="212">
        <v>1.1000000000000001</v>
      </c>
      <c r="D25" s="208"/>
      <c r="E25" s="212">
        <v>0.95</v>
      </c>
      <c r="F25" s="208"/>
    </row>
    <row r="26" spans="1:9" ht="14.4" x14ac:dyDescent="0.3">
      <c r="A26" s="212">
        <v>19</v>
      </c>
      <c r="B26" s="208"/>
      <c r="C26" s="212">
        <v>1.1000000000000001</v>
      </c>
      <c r="D26" s="208"/>
      <c r="E26" s="212">
        <v>0.84</v>
      </c>
      <c r="F26" s="208"/>
    </row>
    <row r="27" spans="1:9" ht="14.4" x14ac:dyDescent="0.3">
      <c r="A27" s="212">
        <v>20</v>
      </c>
      <c r="B27" s="208"/>
      <c r="C27" s="212">
        <v>0.9</v>
      </c>
      <c r="D27" s="208"/>
      <c r="E27" s="212">
        <v>0.85</v>
      </c>
      <c r="F27" s="208"/>
    </row>
    <row r="28" spans="1:9" ht="14.4" x14ac:dyDescent="0.3">
      <c r="A28" s="212">
        <v>21</v>
      </c>
      <c r="B28" s="208"/>
      <c r="C28" s="212">
        <v>0.9</v>
      </c>
      <c r="D28" s="208"/>
      <c r="E28" s="212">
        <v>0.8</v>
      </c>
      <c r="F28" s="208"/>
    </row>
    <row r="29" spans="1:9" ht="14.4" x14ac:dyDescent="0.3">
      <c r="A29" s="212">
        <v>22</v>
      </c>
      <c r="B29" s="208"/>
      <c r="C29" s="212">
        <v>0.7</v>
      </c>
      <c r="D29" s="208"/>
      <c r="E29" s="212">
        <v>0.8</v>
      </c>
      <c r="F29" s="208"/>
    </row>
    <row r="30" spans="1:9" ht="14.4" x14ac:dyDescent="0.3">
      <c r="A30" s="212">
        <v>23</v>
      </c>
      <c r="B30" s="208"/>
      <c r="C30" s="212">
        <v>0.65</v>
      </c>
      <c r="D30" s="208"/>
      <c r="E30" s="212">
        <v>0.74</v>
      </c>
      <c r="F30" s="208"/>
    </row>
    <row r="31" spans="1:9" ht="14.4" x14ac:dyDescent="0.3">
      <c r="A31" s="212">
        <v>24</v>
      </c>
      <c r="B31" s="208"/>
      <c r="C31" s="212">
        <v>0.5</v>
      </c>
      <c r="D31" s="208"/>
      <c r="E31" s="212">
        <v>0.48</v>
      </c>
      <c r="F31" s="208"/>
    </row>
    <row r="32" spans="1:9" ht="14.4" x14ac:dyDescent="0.3">
      <c r="A32" s="212">
        <v>25</v>
      </c>
      <c r="B32" s="208"/>
      <c r="C32" s="212">
        <v>0.1</v>
      </c>
      <c r="D32" s="208"/>
      <c r="E32" s="212">
        <v>0</v>
      </c>
      <c r="F32" s="208"/>
    </row>
    <row r="35" spans="1:9" ht="14.4" x14ac:dyDescent="0.3">
      <c r="A35" s="206" t="s">
        <v>221</v>
      </c>
      <c r="B35" s="207"/>
      <c r="C35" s="207"/>
      <c r="D35" s="207"/>
      <c r="E35" s="207"/>
      <c r="F35" s="207"/>
    </row>
    <row r="36" spans="1:9" ht="14.4" x14ac:dyDescent="0.3">
      <c r="A36" s="209" t="s">
        <v>223</v>
      </c>
      <c r="B36" s="209"/>
      <c r="C36" s="209"/>
      <c r="D36" s="209"/>
      <c r="E36" s="209"/>
      <c r="F36" s="208"/>
    </row>
    <row r="37" spans="1:9" ht="15" thickBot="1" x14ac:dyDescent="0.35">
      <c r="A37" s="210" t="s">
        <v>55</v>
      </c>
      <c r="B37" s="211"/>
      <c r="C37" s="210" t="s">
        <v>41</v>
      </c>
      <c r="D37" s="211"/>
      <c r="E37" s="210" t="s">
        <v>42</v>
      </c>
      <c r="F37" s="208"/>
      <c r="G37" s="208"/>
      <c r="H37" s="208"/>
      <c r="I37" s="208"/>
    </row>
    <row r="38" spans="1:9" ht="15" thickTop="1" x14ac:dyDescent="0.3">
      <c r="A38" s="212">
        <v>3</v>
      </c>
      <c r="B38" s="208"/>
      <c r="C38" s="212">
        <v>0.1</v>
      </c>
      <c r="D38" s="208"/>
      <c r="E38" s="212">
        <v>0</v>
      </c>
      <c r="F38" s="208"/>
      <c r="G38" s="212" t="s">
        <v>47</v>
      </c>
      <c r="H38" s="212">
        <v>25.7</v>
      </c>
      <c r="I38" s="212" t="s">
        <v>56</v>
      </c>
    </row>
    <row r="39" spans="1:9" ht="14.4" x14ac:dyDescent="0.3">
      <c r="A39" s="212">
        <v>4</v>
      </c>
      <c r="B39" s="208"/>
      <c r="C39" s="212">
        <v>0.7</v>
      </c>
      <c r="D39" s="208"/>
      <c r="E39" s="212">
        <v>0.44</v>
      </c>
      <c r="F39" s="208"/>
      <c r="G39" s="212" t="s">
        <v>48</v>
      </c>
      <c r="H39" s="212">
        <v>3</v>
      </c>
      <c r="I39" s="212" t="s">
        <v>56</v>
      </c>
    </row>
    <row r="40" spans="1:9" ht="14.4" x14ac:dyDescent="0.3">
      <c r="A40" s="212">
        <v>5</v>
      </c>
      <c r="B40" s="208"/>
      <c r="C40" s="212">
        <v>1.55</v>
      </c>
      <c r="D40" s="208"/>
      <c r="E40" s="212">
        <v>0.55000000000000004</v>
      </c>
      <c r="F40" s="208"/>
      <c r="G40" s="208"/>
      <c r="H40" s="208"/>
      <c r="I40" s="208"/>
    </row>
    <row r="41" spans="1:9" ht="14.4" x14ac:dyDescent="0.3">
      <c r="A41" s="212">
        <v>6</v>
      </c>
      <c r="B41" s="208"/>
      <c r="C41" s="212">
        <v>1.9</v>
      </c>
      <c r="D41" s="208"/>
      <c r="E41" s="212">
        <v>0.72</v>
      </c>
      <c r="F41" s="208"/>
      <c r="G41" s="208"/>
      <c r="H41" s="208"/>
      <c r="I41" s="208"/>
    </row>
    <row r="42" spans="1:9" ht="14.4" x14ac:dyDescent="0.3">
      <c r="A42" s="212">
        <v>7</v>
      </c>
      <c r="B42" s="208"/>
      <c r="C42" s="212">
        <v>1.9</v>
      </c>
      <c r="D42" s="208"/>
      <c r="E42" s="212">
        <v>0.86</v>
      </c>
      <c r="F42" s="208"/>
      <c r="G42" s="208"/>
      <c r="H42" s="208"/>
      <c r="I42" s="208"/>
    </row>
    <row r="43" spans="1:9" ht="14.4" x14ac:dyDescent="0.3">
      <c r="A43" s="212">
        <v>8</v>
      </c>
      <c r="B43" s="208"/>
      <c r="C43" s="212">
        <v>1.9</v>
      </c>
      <c r="D43" s="208"/>
      <c r="E43" s="212">
        <v>0.89</v>
      </c>
      <c r="F43" s="208"/>
      <c r="G43" s="208"/>
      <c r="H43" s="208"/>
      <c r="I43" s="208"/>
    </row>
    <row r="44" spans="1:9" ht="14.4" x14ac:dyDescent="0.3">
      <c r="A44" s="212">
        <v>9</v>
      </c>
      <c r="B44" s="208"/>
      <c r="C44" s="212">
        <v>1.65</v>
      </c>
      <c r="D44" s="208"/>
      <c r="E44" s="212">
        <v>0.88</v>
      </c>
      <c r="F44" s="208"/>
      <c r="G44" s="208"/>
      <c r="H44" s="208"/>
      <c r="I44" s="208"/>
    </row>
    <row r="45" spans="1:9" ht="14.4" x14ac:dyDescent="0.3">
      <c r="A45" s="212">
        <v>10</v>
      </c>
      <c r="B45" s="208"/>
      <c r="C45" s="212">
        <v>1.45</v>
      </c>
      <c r="D45" s="208"/>
      <c r="E45" s="212">
        <v>0.94</v>
      </c>
      <c r="F45" s="208"/>
      <c r="G45" s="208"/>
      <c r="H45" s="208"/>
      <c r="I45" s="208"/>
    </row>
    <row r="46" spans="1:9" ht="14.4" x14ac:dyDescent="0.3">
      <c r="A46" s="212">
        <v>11</v>
      </c>
      <c r="B46" s="208"/>
      <c r="C46" s="212">
        <v>1.35</v>
      </c>
      <c r="D46" s="208"/>
      <c r="E46" s="212">
        <v>1.02</v>
      </c>
      <c r="F46" s="208"/>
      <c r="G46" s="208"/>
      <c r="H46" s="208"/>
      <c r="I46" s="208"/>
    </row>
    <row r="47" spans="1:9" ht="14.4" x14ac:dyDescent="0.3">
      <c r="A47" s="212">
        <v>12</v>
      </c>
      <c r="B47" s="208"/>
      <c r="C47" s="212">
        <v>1.3</v>
      </c>
      <c r="D47" s="208"/>
      <c r="E47" s="212">
        <v>1.1399999999999999</v>
      </c>
      <c r="F47" s="208"/>
      <c r="G47" s="208"/>
      <c r="H47" s="208"/>
      <c r="I47" s="208"/>
    </row>
    <row r="48" spans="1:9" ht="14.4" x14ac:dyDescent="0.3">
      <c r="A48" s="212">
        <v>13</v>
      </c>
      <c r="B48" s="208"/>
      <c r="C48" s="212">
        <v>1.2</v>
      </c>
      <c r="D48" s="208"/>
      <c r="E48" s="212">
        <v>1.04</v>
      </c>
      <c r="F48" s="208"/>
      <c r="G48" s="208"/>
      <c r="H48" s="208"/>
      <c r="I48" s="208"/>
    </row>
    <row r="49" spans="1:9" ht="14.4" x14ac:dyDescent="0.3">
      <c r="A49" s="212">
        <v>14</v>
      </c>
      <c r="B49" s="208"/>
      <c r="C49" s="212">
        <v>1.1000000000000001</v>
      </c>
      <c r="D49" s="208"/>
      <c r="E49" s="212">
        <v>1.21</v>
      </c>
      <c r="F49" s="208"/>
      <c r="G49" s="208"/>
      <c r="H49" s="208"/>
      <c r="I49" s="208"/>
    </row>
    <row r="50" spans="1:9" ht="14.4" x14ac:dyDescent="0.3">
      <c r="A50" s="212">
        <v>15</v>
      </c>
      <c r="B50" s="208"/>
      <c r="C50" s="212">
        <v>1.05</v>
      </c>
      <c r="D50" s="208"/>
      <c r="E50" s="212">
        <v>0.92</v>
      </c>
      <c r="F50" s="208"/>
      <c r="G50" s="208"/>
      <c r="H50" s="208"/>
      <c r="I50" s="208"/>
    </row>
    <row r="51" spans="1:9" ht="14.4" x14ac:dyDescent="0.3">
      <c r="A51" s="212">
        <v>16</v>
      </c>
      <c r="B51" s="208"/>
      <c r="C51" s="212">
        <v>1</v>
      </c>
      <c r="D51" s="208"/>
      <c r="E51" s="212">
        <v>1.02</v>
      </c>
      <c r="F51" s="208"/>
      <c r="G51" s="208"/>
      <c r="H51" s="208"/>
      <c r="I51" s="208"/>
    </row>
    <row r="52" spans="1:9" ht="14.4" x14ac:dyDescent="0.3">
      <c r="A52" s="212">
        <v>17</v>
      </c>
      <c r="B52" s="208"/>
      <c r="C52" s="212">
        <v>0.9</v>
      </c>
      <c r="D52" s="208"/>
      <c r="E52" s="212">
        <v>0.99</v>
      </c>
      <c r="F52" s="208"/>
      <c r="G52" s="208"/>
      <c r="H52" s="208"/>
      <c r="I52" s="208"/>
    </row>
    <row r="53" spans="1:9" ht="14.4" x14ac:dyDescent="0.3">
      <c r="A53" s="212">
        <v>18</v>
      </c>
      <c r="B53" s="208"/>
      <c r="C53" s="212">
        <v>0.8</v>
      </c>
      <c r="D53" s="208"/>
      <c r="E53" s="212">
        <v>1</v>
      </c>
      <c r="F53" s="208"/>
      <c r="G53" s="208"/>
      <c r="H53" s="208"/>
      <c r="I53" s="208"/>
    </row>
    <row r="54" spans="1:9" ht="14.4" x14ac:dyDescent="0.3">
      <c r="A54" s="212">
        <v>19</v>
      </c>
      <c r="B54" s="208"/>
      <c r="C54" s="212">
        <v>0.8</v>
      </c>
      <c r="D54" s="208"/>
      <c r="E54" s="212">
        <v>0.83</v>
      </c>
      <c r="F54" s="208"/>
      <c r="G54" s="208"/>
      <c r="H54" s="208"/>
      <c r="I54" s="208"/>
    </row>
    <row r="55" spans="1:9" ht="14.4" x14ac:dyDescent="0.3">
      <c r="A55" s="212">
        <v>20</v>
      </c>
      <c r="B55" s="208"/>
      <c r="C55" s="212">
        <v>0.8</v>
      </c>
      <c r="D55" s="208"/>
      <c r="E55" s="212">
        <v>0.84</v>
      </c>
      <c r="F55" s="208"/>
      <c r="G55" s="208"/>
      <c r="H55" s="208"/>
      <c r="I55" s="208"/>
    </row>
    <row r="56" spans="1:9" ht="14.4" x14ac:dyDescent="0.3">
      <c r="A56" s="212">
        <v>21</v>
      </c>
      <c r="B56" s="208"/>
      <c r="C56" s="212">
        <v>0.65</v>
      </c>
      <c r="D56" s="208"/>
      <c r="E56" s="212">
        <v>0.82</v>
      </c>
      <c r="F56" s="208"/>
      <c r="G56" s="208"/>
      <c r="H56" s="208"/>
      <c r="I56" s="208"/>
    </row>
    <row r="57" spans="1:9" ht="14.4" x14ac:dyDescent="0.3">
      <c r="A57" s="212">
        <v>22</v>
      </c>
      <c r="B57" s="208"/>
      <c r="C57" s="212">
        <v>0.6</v>
      </c>
      <c r="D57" s="208"/>
      <c r="E57" s="212">
        <v>0.8</v>
      </c>
      <c r="F57" s="208"/>
      <c r="G57" s="208"/>
      <c r="H57" s="208"/>
      <c r="I57" s="208"/>
    </row>
    <row r="58" spans="1:9" ht="14.4" x14ac:dyDescent="0.3">
      <c r="A58" s="212">
        <v>23</v>
      </c>
      <c r="B58" s="208"/>
      <c r="C58" s="212">
        <v>0.55000000000000004</v>
      </c>
      <c r="D58" s="208"/>
      <c r="E58" s="212">
        <v>0.55000000000000004</v>
      </c>
      <c r="F58" s="208"/>
      <c r="G58" s="208"/>
      <c r="H58" s="208"/>
      <c r="I58" s="208"/>
    </row>
    <row r="59" spans="1:9" ht="14.4" x14ac:dyDescent="0.3">
      <c r="A59" s="212">
        <v>24</v>
      </c>
      <c r="B59" s="208"/>
      <c r="C59" s="212">
        <v>0.4</v>
      </c>
      <c r="D59" s="208"/>
      <c r="E59" s="212">
        <v>0.39</v>
      </c>
      <c r="F59" s="208"/>
      <c r="G59" s="208"/>
      <c r="H59" s="208"/>
      <c r="I59" s="208"/>
    </row>
    <row r="60" spans="1:9" ht="14.4" x14ac:dyDescent="0.3">
      <c r="A60" s="212">
        <v>25</v>
      </c>
      <c r="B60" s="208"/>
      <c r="C60" s="212">
        <v>0.3</v>
      </c>
      <c r="D60" s="208"/>
      <c r="E60" s="212">
        <v>0.06</v>
      </c>
      <c r="F60" s="208"/>
      <c r="G60" s="208"/>
      <c r="H60" s="208"/>
      <c r="I60" s="208"/>
    </row>
    <row r="61" spans="1:9" ht="14.4" x14ac:dyDescent="0.3">
      <c r="A61" s="212">
        <v>25.7</v>
      </c>
      <c r="B61" s="208"/>
      <c r="C61" s="212">
        <v>0.1</v>
      </c>
      <c r="D61" s="208"/>
      <c r="E61" s="212">
        <v>0</v>
      </c>
      <c r="F61" s="208"/>
      <c r="G61" s="208"/>
      <c r="H61" s="208"/>
      <c r="I61" s="208"/>
    </row>
    <row r="65" spans="1:9" ht="14.4" x14ac:dyDescent="0.3">
      <c r="A65" s="206" t="s">
        <v>221</v>
      </c>
      <c r="B65" s="207"/>
      <c r="C65" s="207"/>
      <c r="D65" s="207"/>
      <c r="E65" s="207"/>
      <c r="F65" s="208"/>
      <c r="G65" s="208"/>
      <c r="H65" s="208"/>
      <c r="I65" s="208"/>
    </row>
    <row r="66" spans="1:9" ht="14.4" x14ac:dyDescent="0.3">
      <c r="A66" s="209" t="s">
        <v>224</v>
      </c>
      <c r="B66" s="209"/>
      <c r="C66" s="209"/>
      <c r="D66" s="209"/>
      <c r="E66" s="209"/>
      <c r="F66" s="208"/>
      <c r="G66" s="208"/>
      <c r="H66" s="208"/>
      <c r="I66" s="208"/>
    </row>
    <row r="67" spans="1:9" ht="15" thickBot="1" x14ac:dyDescent="0.35">
      <c r="A67" s="214" t="s">
        <v>148</v>
      </c>
      <c r="B67" s="211"/>
      <c r="C67" s="210" t="s">
        <v>41</v>
      </c>
      <c r="D67" s="211"/>
      <c r="E67" s="210" t="s">
        <v>42</v>
      </c>
      <c r="F67" s="208"/>
      <c r="G67" s="208"/>
      <c r="H67" s="208"/>
      <c r="I67" s="208"/>
    </row>
    <row r="68" spans="1:9" ht="15" thickTop="1" x14ac:dyDescent="0.3">
      <c r="A68" s="212">
        <v>7.3</v>
      </c>
      <c r="B68" s="208"/>
      <c r="C68" s="212">
        <v>0.05</v>
      </c>
      <c r="D68" s="208"/>
      <c r="E68" s="212">
        <v>0</v>
      </c>
      <c r="F68" s="208"/>
      <c r="G68" s="208"/>
      <c r="H68" s="208"/>
      <c r="I68" s="208"/>
    </row>
    <row r="69" spans="1:9" ht="14.4" x14ac:dyDescent="0.3">
      <c r="A69" s="212">
        <v>7</v>
      </c>
      <c r="B69" s="208"/>
      <c r="C69" s="212">
        <v>0.1</v>
      </c>
      <c r="D69" s="208"/>
      <c r="E69" s="212">
        <v>0.01</v>
      </c>
      <c r="F69" s="208"/>
      <c r="G69" s="208"/>
      <c r="H69" s="208"/>
      <c r="I69" s="208"/>
    </row>
    <row r="70" spans="1:9" ht="14.4" x14ac:dyDescent="0.3">
      <c r="A70" s="212">
        <v>6.8</v>
      </c>
      <c r="B70" s="208"/>
      <c r="C70" s="212">
        <v>0.1</v>
      </c>
      <c r="D70" s="208"/>
      <c r="E70" s="212">
        <v>0.09</v>
      </c>
      <c r="F70" s="208"/>
      <c r="G70" s="212" t="s">
        <v>47</v>
      </c>
      <c r="H70" s="212">
        <v>7.3</v>
      </c>
      <c r="I70" s="212" t="s">
        <v>46</v>
      </c>
    </row>
    <row r="71" spans="1:9" ht="14.4" x14ac:dyDescent="0.3">
      <c r="A71" s="212">
        <v>6.6</v>
      </c>
      <c r="B71" s="208"/>
      <c r="C71" s="212">
        <v>0.2</v>
      </c>
      <c r="D71" s="208"/>
      <c r="E71" s="212">
        <v>0.05</v>
      </c>
      <c r="F71" s="208"/>
      <c r="G71" s="212" t="s">
        <v>48</v>
      </c>
      <c r="H71" s="212">
        <v>1.7</v>
      </c>
      <c r="I71" s="212" t="s">
        <v>46</v>
      </c>
    </row>
    <row r="72" spans="1:9" ht="14.4" x14ac:dyDescent="0.3">
      <c r="A72" s="212">
        <v>6.3</v>
      </c>
      <c r="B72" s="208"/>
      <c r="C72" s="212">
        <v>0.3</v>
      </c>
      <c r="D72" s="208"/>
      <c r="E72" s="212">
        <v>0.14000000000000001</v>
      </c>
      <c r="F72" s="208"/>
      <c r="G72" s="208"/>
      <c r="H72" s="208"/>
      <c r="I72" s="208"/>
    </row>
    <row r="73" spans="1:9" ht="14.4" x14ac:dyDescent="0.3">
      <c r="A73" s="212">
        <v>6</v>
      </c>
      <c r="B73" s="208"/>
      <c r="C73" s="212">
        <v>0.5</v>
      </c>
      <c r="D73" s="208"/>
      <c r="E73" s="212">
        <v>0.31</v>
      </c>
      <c r="F73" s="208"/>
      <c r="G73" s="208"/>
      <c r="H73" s="208"/>
      <c r="I73" s="208"/>
    </row>
    <row r="74" spans="1:9" ht="14.4" x14ac:dyDescent="0.3">
      <c r="A74" s="212">
        <v>5.8</v>
      </c>
      <c r="B74" s="208"/>
      <c r="C74" s="212">
        <v>0.5</v>
      </c>
      <c r="D74" s="208"/>
      <c r="E74" s="212">
        <v>0.34</v>
      </c>
      <c r="F74" s="208"/>
      <c r="G74" s="208"/>
      <c r="H74" s="208"/>
      <c r="I74" s="208"/>
    </row>
    <row r="75" spans="1:9" ht="14.4" x14ac:dyDescent="0.3">
      <c r="A75" s="212">
        <v>5.6</v>
      </c>
      <c r="B75" s="208"/>
      <c r="C75" s="212">
        <v>0.59</v>
      </c>
      <c r="D75" s="208"/>
      <c r="E75" s="212">
        <v>0.42</v>
      </c>
      <c r="F75" s="208"/>
      <c r="G75" s="208"/>
      <c r="H75" s="208"/>
      <c r="I75" s="208"/>
    </row>
    <row r="76" spans="1:9" ht="14.4" x14ac:dyDescent="0.3">
      <c r="A76" s="212">
        <v>5.4</v>
      </c>
      <c r="B76" s="208"/>
      <c r="C76" s="212">
        <v>0.6</v>
      </c>
      <c r="D76" s="208"/>
      <c r="E76" s="212">
        <v>0.41</v>
      </c>
      <c r="F76" s="208"/>
      <c r="G76" s="208"/>
      <c r="H76" s="208"/>
      <c r="I76" s="208"/>
    </row>
    <row r="77" spans="1:9" ht="14.4" x14ac:dyDescent="0.3">
      <c r="A77" s="212">
        <v>5.2</v>
      </c>
      <c r="B77" s="208"/>
      <c r="C77" s="212">
        <v>0.65</v>
      </c>
      <c r="D77" s="208"/>
      <c r="E77" s="212">
        <v>0.49</v>
      </c>
      <c r="F77" s="208"/>
      <c r="G77" s="208"/>
      <c r="H77" s="208"/>
      <c r="I77" s="208"/>
    </row>
    <row r="78" spans="1:9" ht="14.4" x14ac:dyDescent="0.3">
      <c r="A78" s="212">
        <v>5</v>
      </c>
      <c r="B78" s="208"/>
      <c r="C78" s="212">
        <v>0.75</v>
      </c>
      <c r="D78" s="208"/>
      <c r="E78" s="212">
        <v>0.45</v>
      </c>
      <c r="F78" s="208"/>
      <c r="G78" s="208"/>
      <c r="H78" s="208"/>
      <c r="I78" s="208"/>
    </row>
    <row r="79" spans="1:9" ht="14.4" x14ac:dyDescent="0.3">
      <c r="A79" s="212">
        <v>4.5999999999999996</v>
      </c>
      <c r="B79" s="208"/>
      <c r="C79" s="212">
        <v>0.82</v>
      </c>
      <c r="D79" s="208"/>
      <c r="E79" s="212">
        <v>0.5</v>
      </c>
      <c r="F79" s="208"/>
      <c r="G79" s="208"/>
      <c r="H79" s="208"/>
      <c r="I79" s="208"/>
    </row>
    <row r="80" spans="1:9" ht="14.4" x14ac:dyDescent="0.3">
      <c r="A80" s="212">
        <v>4.4000000000000004</v>
      </c>
      <c r="B80" s="208"/>
      <c r="C80" s="212">
        <v>1.05</v>
      </c>
      <c r="D80" s="208"/>
      <c r="E80" s="212">
        <v>0.42</v>
      </c>
      <c r="F80" s="208"/>
      <c r="G80" s="208"/>
      <c r="H80" s="208"/>
      <c r="I80" s="208"/>
    </row>
    <row r="81" spans="1:18" ht="14.4" x14ac:dyDescent="0.3">
      <c r="A81" s="212">
        <v>4.0999999999999996</v>
      </c>
      <c r="B81" s="208"/>
      <c r="C81" s="212">
        <v>1.2</v>
      </c>
      <c r="D81" s="208"/>
      <c r="E81" s="212">
        <v>0.37</v>
      </c>
      <c r="F81" s="208"/>
      <c r="G81" s="208"/>
      <c r="H81" s="208"/>
      <c r="I81" s="208"/>
    </row>
    <row r="82" spans="1:18" ht="14.4" x14ac:dyDescent="0.3">
      <c r="A82" s="212">
        <v>3.8</v>
      </c>
      <c r="B82" s="208"/>
      <c r="C82" s="212">
        <v>1.3</v>
      </c>
      <c r="D82" s="208"/>
      <c r="E82" s="212">
        <v>0.34</v>
      </c>
      <c r="F82" s="208"/>
      <c r="G82" s="208"/>
      <c r="H82" s="208"/>
      <c r="I82" s="208"/>
    </row>
    <row r="83" spans="1:18" ht="14.4" x14ac:dyDescent="0.3">
      <c r="A83" s="212">
        <v>3.4</v>
      </c>
      <c r="B83" s="208"/>
      <c r="C83" s="212">
        <v>1.51</v>
      </c>
      <c r="D83" s="208"/>
      <c r="E83" s="212">
        <v>0.31</v>
      </c>
      <c r="F83" s="208"/>
      <c r="G83" s="208"/>
      <c r="H83" s="208"/>
      <c r="I83" s="208"/>
    </row>
    <row r="84" spans="1:18" ht="14.4" x14ac:dyDescent="0.3">
      <c r="A84" s="212">
        <v>3.2</v>
      </c>
      <c r="B84" s="208"/>
      <c r="C84" s="212">
        <v>1.55</v>
      </c>
      <c r="D84" s="208"/>
      <c r="E84" s="212">
        <v>0.33</v>
      </c>
      <c r="F84" s="208"/>
      <c r="G84" s="208"/>
      <c r="H84" s="208"/>
      <c r="I84" s="208"/>
    </row>
    <row r="85" spans="1:18" ht="14.4" x14ac:dyDescent="0.3">
      <c r="A85" s="212">
        <v>2.9</v>
      </c>
      <c r="B85" s="208"/>
      <c r="C85" s="212">
        <v>1.6</v>
      </c>
      <c r="D85" s="208"/>
      <c r="E85" s="212">
        <v>0.27</v>
      </c>
      <c r="F85" s="208"/>
      <c r="G85" s="208"/>
      <c r="H85" s="208"/>
      <c r="I85" s="208"/>
    </row>
    <row r="86" spans="1:18" ht="14.4" x14ac:dyDescent="0.3">
      <c r="A86" s="212">
        <v>2.6</v>
      </c>
      <c r="B86" s="208"/>
      <c r="C86" s="212">
        <v>1.51</v>
      </c>
      <c r="D86" s="208"/>
      <c r="E86" s="212">
        <v>0.28999999999999998</v>
      </c>
      <c r="F86" s="208"/>
      <c r="G86" s="208"/>
      <c r="H86" s="208"/>
      <c r="I86" s="208"/>
    </row>
    <row r="87" spans="1:18" ht="14.4" x14ac:dyDescent="0.3">
      <c r="A87" s="212">
        <v>2.4</v>
      </c>
      <c r="B87" s="208"/>
      <c r="C87" s="212">
        <v>1.4</v>
      </c>
      <c r="D87" s="208"/>
      <c r="E87" s="212">
        <v>0.12</v>
      </c>
      <c r="F87" s="208"/>
      <c r="G87" s="208"/>
      <c r="H87" s="208"/>
      <c r="I87" s="208"/>
    </row>
    <row r="88" spans="1:18" ht="14.4" x14ac:dyDescent="0.3">
      <c r="A88" s="212">
        <v>2.1</v>
      </c>
      <c r="B88" s="208"/>
      <c r="C88" s="212">
        <v>1.4</v>
      </c>
      <c r="D88" s="208"/>
      <c r="E88" s="212">
        <v>0.17</v>
      </c>
      <c r="F88" s="208"/>
      <c r="G88" s="208"/>
      <c r="H88" s="208"/>
      <c r="I88" s="208"/>
    </row>
    <row r="89" spans="1:18" ht="14.4" x14ac:dyDescent="0.3">
      <c r="A89" s="212">
        <v>1.9</v>
      </c>
      <c r="B89" s="208"/>
      <c r="C89" s="212">
        <v>1.2</v>
      </c>
      <c r="D89" s="208"/>
      <c r="E89" s="212">
        <v>0.13</v>
      </c>
      <c r="F89" s="208"/>
      <c r="G89" s="208"/>
      <c r="H89" s="208"/>
      <c r="I89" s="208"/>
    </row>
    <row r="90" spans="1:18" ht="14.4" x14ac:dyDescent="0.3">
      <c r="A90" s="212">
        <v>1.7</v>
      </c>
      <c r="B90" s="208"/>
      <c r="C90" s="212">
        <v>0.9</v>
      </c>
      <c r="D90" s="208"/>
      <c r="E90" s="212">
        <v>7.0000000000000007E-2</v>
      </c>
      <c r="F90" s="208"/>
      <c r="G90" s="208"/>
      <c r="H90" s="208"/>
      <c r="I90" s="208"/>
    </row>
    <row r="93" spans="1:18" ht="14.4" x14ac:dyDescent="0.3">
      <c r="A93" s="206" t="s">
        <v>221</v>
      </c>
      <c r="B93" s="207"/>
      <c r="C93" s="207"/>
      <c r="D93" s="207"/>
      <c r="E93" s="207"/>
      <c r="F93" s="208"/>
      <c r="G93" s="208"/>
      <c r="H93" s="208"/>
      <c r="I93" s="208"/>
      <c r="K93" s="206" t="s">
        <v>221</v>
      </c>
    </row>
    <row r="94" spans="1:18" ht="14.4" x14ac:dyDescent="0.3">
      <c r="A94" s="209" t="s">
        <v>225</v>
      </c>
      <c r="B94" s="209"/>
      <c r="C94" s="209"/>
      <c r="D94" s="209"/>
      <c r="E94" s="209"/>
      <c r="F94" s="208"/>
      <c r="G94" s="208"/>
      <c r="H94" s="208"/>
      <c r="I94" s="208"/>
      <c r="K94" s="212" t="s">
        <v>103</v>
      </c>
      <c r="L94" s="208"/>
      <c r="M94" s="208"/>
      <c r="N94" s="208"/>
      <c r="O94" s="208"/>
      <c r="P94" s="212" t="s">
        <v>103</v>
      </c>
    </row>
    <row r="95" spans="1:18" ht="15" thickBot="1" x14ac:dyDescent="0.35">
      <c r="A95" s="210" t="s">
        <v>226</v>
      </c>
      <c r="B95" s="211"/>
      <c r="C95" s="210" t="s">
        <v>41</v>
      </c>
      <c r="D95" s="211"/>
      <c r="E95" s="210" t="s">
        <v>42</v>
      </c>
      <c r="F95" s="208"/>
      <c r="G95" s="208"/>
      <c r="H95" s="208"/>
      <c r="I95" s="208"/>
      <c r="K95" s="209" t="s">
        <v>109</v>
      </c>
      <c r="L95" s="209"/>
      <c r="M95" s="209"/>
      <c r="N95" s="209"/>
      <c r="O95" s="209"/>
      <c r="P95" s="212" t="s">
        <v>227</v>
      </c>
      <c r="Q95" s="208"/>
      <c r="R95" s="208"/>
    </row>
    <row r="96" spans="1:18" ht="15" thickTop="1" x14ac:dyDescent="0.3">
      <c r="A96" s="212">
        <v>7.3</v>
      </c>
      <c r="B96" s="208"/>
      <c r="C96" s="212">
        <v>0.05</v>
      </c>
      <c r="D96" s="208"/>
      <c r="E96" s="212">
        <v>0</v>
      </c>
      <c r="F96" s="208"/>
      <c r="G96" s="212" t="s">
        <v>47</v>
      </c>
      <c r="H96" s="212">
        <v>7.3</v>
      </c>
      <c r="I96" s="212" t="s">
        <v>60</v>
      </c>
      <c r="K96" s="212" t="s">
        <v>228</v>
      </c>
      <c r="L96" s="208"/>
      <c r="M96" s="208"/>
      <c r="N96" s="208"/>
      <c r="O96" s="208"/>
      <c r="P96" s="212" t="s">
        <v>229</v>
      </c>
      <c r="Q96" s="208"/>
      <c r="R96" s="208"/>
    </row>
    <row r="97" spans="1:18" ht="14.4" x14ac:dyDescent="0.3">
      <c r="A97" s="212">
        <v>7</v>
      </c>
      <c r="B97" s="208"/>
      <c r="C97" s="212">
        <v>0.15</v>
      </c>
      <c r="D97" s="208"/>
      <c r="E97" s="212">
        <v>0.01</v>
      </c>
      <c r="F97" s="208"/>
      <c r="G97" s="212" t="s">
        <v>48</v>
      </c>
      <c r="H97" s="212">
        <v>1.8</v>
      </c>
      <c r="I97" s="212" t="s">
        <v>60</v>
      </c>
      <c r="K97" s="215" t="s">
        <v>230</v>
      </c>
      <c r="L97" s="208"/>
      <c r="M97" s="215" t="s">
        <v>121</v>
      </c>
      <c r="N97" s="208"/>
      <c r="O97" s="208"/>
      <c r="P97" s="215" t="s">
        <v>153</v>
      </c>
      <c r="Q97" s="208"/>
      <c r="R97" s="215" t="s">
        <v>121</v>
      </c>
    </row>
    <row r="98" spans="1:18" ht="14.4" x14ac:dyDescent="0.3">
      <c r="A98" s="212">
        <v>6.6</v>
      </c>
      <c r="B98" s="208"/>
      <c r="C98" s="212">
        <v>0.3</v>
      </c>
      <c r="D98" s="208"/>
      <c r="E98" s="212">
        <v>0.13</v>
      </c>
      <c r="F98" s="208"/>
      <c r="G98" s="208"/>
      <c r="H98" s="208"/>
      <c r="I98" s="208"/>
      <c r="K98" s="212">
        <v>0.1</v>
      </c>
      <c r="L98" s="208"/>
      <c r="M98" s="212">
        <v>0.19</v>
      </c>
      <c r="N98" s="208"/>
      <c r="O98" s="208"/>
      <c r="P98" s="212">
        <v>0.1</v>
      </c>
      <c r="Q98" s="208"/>
      <c r="R98" s="212">
        <v>0.11</v>
      </c>
    </row>
    <row r="99" spans="1:18" ht="14.4" x14ac:dyDescent="0.3">
      <c r="A99" s="212">
        <v>6.2</v>
      </c>
      <c r="B99" s="208"/>
      <c r="C99" s="212">
        <v>0.37</v>
      </c>
      <c r="D99" s="208"/>
      <c r="E99" s="212">
        <v>0.23</v>
      </c>
      <c r="F99" s="208"/>
      <c r="G99" s="208"/>
      <c r="H99" s="208"/>
      <c r="I99" s="208"/>
      <c r="K99" s="212">
        <v>0.3</v>
      </c>
      <c r="L99" s="208"/>
      <c r="M99" s="212">
        <v>0.46</v>
      </c>
      <c r="N99" s="208"/>
      <c r="O99" s="208"/>
      <c r="P99" s="212">
        <v>0.3</v>
      </c>
      <c r="Q99" s="208"/>
      <c r="R99" s="212">
        <v>0.22</v>
      </c>
    </row>
    <row r="100" spans="1:18" ht="14.4" x14ac:dyDescent="0.3">
      <c r="A100" s="212">
        <v>5.8</v>
      </c>
      <c r="B100" s="208"/>
      <c r="C100" s="212">
        <v>0.38</v>
      </c>
      <c r="D100" s="208"/>
      <c r="E100" s="212">
        <v>0.41</v>
      </c>
      <c r="F100" s="208"/>
      <c r="G100" s="208"/>
      <c r="H100" s="208"/>
      <c r="I100" s="208"/>
      <c r="K100" s="212">
        <v>0.5</v>
      </c>
      <c r="L100" s="208"/>
      <c r="M100" s="212">
        <v>0.5</v>
      </c>
      <c r="N100" s="208"/>
      <c r="O100" s="208"/>
      <c r="P100" s="212">
        <v>0.5</v>
      </c>
      <c r="Q100" s="208"/>
      <c r="R100" s="212">
        <v>0.28000000000000003</v>
      </c>
    </row>
    <row r="101" spans="1:18" ht="14.4" x14ac:dyDescent="0.3">
      <c r="A101" s="212">
        <v>5.4</v>
      </c>
      <c r="B101" s="208"/>
      <c r="C101" s="212">
        <v>0.5</v>
      </c>
      <c r="D101" s="208"/>
      <c r="E101" s="212">
        <v>0.42</v>
      </c>
      <c r="F101" s="208"/>
      <c r="G101" s="208"/>
      <c r="H101" s="208"/>
      <c r="I101" s="208"/>
      <c r="J101" s="208"/>
      <c r="K101" s="212">
        <v>0.7</v>
      </c>
      <c r="L101" s="208"/>
      <c r="M101" s="212">
        <v>0.37</v>
      </c>
      <c r="N101" s="208"/>
      <c r="O101" s="208"/>
      <c r="P101" s="212">
        <v>0.7</v>
      </c>
      <c r="Q101" s="208"/>
      <c r="R101" s="212">
        <v>0.31</v>
      </c>
    </row>
    <row r="102" spans="1:18" ht="14.4" x14ac:dyDescent="0.3">
      <c r="A102" s="212">
        <v>5</v>
      </c>
      <c r="B102" s="208"/>
      <c r="C102" s="212">
        <v>0.68</v>
      </c>
      <c r="D102" s="208"/>
      <c r="E102" s="212">
        <v>0.43</v>
      </c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12">
        <v>0.9</v>
      </c>
      <c r="Q102" s="208"/>
      <c r="R102" s="212">
        <v>0.32</v>
      </c>
    </row>
    <row r="103" spans="1:18" ht="14.4" x14ac:dyDescent="0.3">
      <c r="A103" s="212">
        <v>4.5999999999999996</v>
      </c>
      <c r="B103" s="208"/>
      <c r="C103" s="212">
        <v>0.8</v>
      </c>
      <c r="D103" s="208"/>
      <c r="E103" s="212">
        <v>0.41</v>
      </c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12">
        <v>1.1000000000000001</v>
      </c>
      <c r="Q103" s="208"/>
      <c r="R103" s="212">
        <v>0.34</v>
      </c>
    </row>
    <row r="104" spans="1:18" ht="14.4" x14ac:dyDescent="0.3">
      <c r="A104" s="212">
        <v>4.2</v>
      </c>
      <c r="B104" s="208"/>
      <c r="C104" s="212">
        <v>0.8</v>
      </c>
      <c r="D104" s="208"/>
      <c r="E104" s="212">
        <v>0.47</v>
      </c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12">
        <v>1.3</v>
      </c>
      <c r="Q104" s="208"/>
      <c r="R104" s="212">
        <v>0.33</v>
      </c>
    </row>
    <row r="105" spans="1:18" ht="14.4" x14ac:dyDescent="0.3">
      <c r="A105" s="212">
        <v>3.8</v>
      </c>
      <c r="B105" s="208"/>
      <c r="C105" s="212">
        <v>1.1000000000000001</v>
      </c>
      <c r="D105" s="208"/>
      <c r="E105" s="212">
        <v>0.38</v>
      </c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12">
        <v>1.5</v>
      </c>
      <c r="Q105" s="208"/>
      <c r="R105" s="212">
        <v>0.31</v>
      </c>
    </row>
    <row r="106" spans="1:18" ht="14.4" x14ac:dyDescent="0.3">
      <c r="A106" s="212">
        <v>3.4</v>
      </c>
      <c r="B106" s="208"/>
      <c r="C106" s="212">
        <v>1.45</v>
      </c>
      <c r="D106" s="208"/>
      <c r="E106" s="212">
        <v>0.36</v>
      </c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12">
        <v>1.6</v>
      </c>
      <c r="Q106" s="208"/>
      <c r="R106" s="212">
        <v>0.28999999999999998</v>
      </c>
    </row>
    <row r="107" spans="1:18" ht="14.4" x14ac:dyDescent="0.3">
      <c r="A107" s="212">
        <v>3</v>
      </c>
      <c r="B107" s="208"/>
      <c r="C107" s="212">
        <v>1.6</v>
      </c>
      <c r="D107" s="208"/>
      <c r="E107" s="212">
        <v>0.3</v>
      </c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</row>
    <row r="108" spans="1:18" ht="14.4" x14ac:dyDescent="0.3">
      <c r="A108" s="212">
        <v>2.6</v>
      </c>
      <c r="B108" s="208"/>
      <c r="C108" s="212">
        <v>1.45</v>
      </c>
      <c r="D108" s="208"/>
      <c r="E108" s="212">
        <v>0.28999999999999998</v>
      </c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</row>
    <row r="109" spans="1:18" ht="14.4" x14ac:dyDescent="0.3">
      <c r="A109" s="212">
        <v>2.2000000000000002</v>
      </c>
      <c r="B109" s="208"/>
      <c r="C109" s="212">
        <v>1.35</v>
      </c>
      <c r="D109" s="208"/>
      <c r="E109" s="212">
        <v>0.14000000000000001</v>
      </c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</row>
    <row r="110" spans="1:18" ht="14.4" x14ac:dyDescent="0.3">
      <c r="A110" s="212">
        <v>1.8</v>
      </c>
      <c r="B110" s="208"/>
      <c r="C110" s="212">
        <v>1.08</v>
      </c>
      <c r="D110" s="208"/>
      <c r="E110" s="212">
        <v>7.0000000000000007E-2</v>
      </c>
      <c r="J110" s="208"/>
      <c r="K110" s="208"/>
      <c r="L110" s="208"/>
      <c r="M110" s="208"/>
      <c r="N110" s="208"/>
      <c r="O110" s="208"/>
      <c r="P110" s="208"/>
    </row>
    <row r="111" spans="1:18" ht="14.4" x14ac:dyDescent="0.3">
      <c r="J111" s="208"/>
      <c r="K111" s="208"/>
      <c r="L111" s="208"/>
      <c r="M111" s="208"/>
      <c r="N111" s="208"/>
      <c r="O111" s="208"/>
      <c r="P111" s="208"/>
    </row>
    <row r="112" spans="1:18" ht="14.4" x14ac:dyDescent="0.3">
      <c r="J112" s="208"/>
      <c r="K112" s="208"/>
      <c r="L112" s="208"/>
      <c r="M112" s="208"/>
      <c r="N112" s="208"/>
      <c r="O112" s="208"/>
      <c r="P112" s="208"/>
    </row>
    <row r="113" spans="10:16" ht="14.4" x14ac:dyDescent="0.3">
      <c r="J113" s="208"/>
      <c r="K113" s="208"/>
      <c r="L113" s="208"/>
      <c r="M113" s="208"/>
      <c r="N113" s="208"/>
      <c r="O113" s="208"/>
      <c r="P113" s="208"/>
    </row>
    <row r="116" spans="10:16" ht="14.4" x14ac:dyDescent="0.3">
      <c r="J116" s="208"/>
    </row>
    <row r="117" spans="10:16" ht="14.4" x14ac:dyDescent="0.3">
      <c r="J117" s="208"/>
    </row>
    <row r="118" spans="10:16" ht="14.4" x14ac:dyDescent="0.3">
      <c r="J118" s="208"/>
    </row>
    <row r="119" spans="10:16" ht="14.4" x14ac:dyDescent="0.3">
      <c r="J119" s="208"/>
    </row>
    <row r="120" spans="10:16" ht="14.4" x14ac:dyDescent="0.3">
      <c r="J120" s="208"/>
    </row>
    <row r="121" spans="10:16" ht="14.4" x14ac:dyDescent="0.3">
      <c r="J121" s="208"/>
    </row>
    <row r="122" spans="10:16" ht="14.4" x14ac:dyDescent="0.3">
      <c r="J122" s="208"/>
    </row>
    <row r="123" spans="10:16" ht="14.4" x14ac:dyDescent="0.3">
      <c r="J123" s="208"/>
    </row>
    <row r="124" spans="10:16" ht="14.4" x14ac:dyDescent="0.3">
      <c r="J124" s="208"/>
    </row>
    <row r="125" spans="10:16" ht="14.4" x14ac:dyDescent="0.3">
      <c r="J125" s="208"/>
    </row>
    <row r="126" spans="10:16" ht="14.4" x14ac:dyDescent="0.3">
      <c r="J126" s="208"/>
    </row>
    <row r="127" spans="10:16" ht="14.4" x14ac:dyDescent="0.3">
      <c r="J127" s="208"/>
    </row>
    <row r="128" spans="10:16" ht="14.4" x14ac:dyDescent="0.3">
      <c r="J128" s="208"/>
    </row>
    <row r="129" spans="10:18" ht="14.4" x14ac:dyDescent="0.3">
      <c r="J129" s="208"/>
      <c r="K129" s="208"/>
      <c r="L129" s="208"/>
      <c r="M129" s="208"/>
      <c r="N129" s="208"/>
      <c r="O129" s="208"/>
      <c r="P129" s="208"/>
      <c r="Q129" s="208"/>
      <c r="R129" s="208"/>
    </row>
    <row r="130" spans="10:18" ht="14.4" x14ac:dyDescent="0.3">
      <c r="J130" s="208"/>
      <c r="K130" s="208"/>
      <c r="L130" s="208"/>
      <c r="M130" s="208"/>
      <c r="N130" s="208"/>
      <c r="O130" s="208"/>
      <c r="P130" s="208"/>
      <c r="Q130" s="208"/>
      <c r="R130" s="208"/>
    </row>
    <row r="131" spans="10:18" ht="14.4" x14ac:dyDescent="0.3">
      <c r="J131" s="208"/>
      <c r="K131" s="208"/>
      <c r="L131" s="208"/>
      <c r="M131" s="208"/>
      <c r="N131" s="208"/>
      <c r="O131" s="208"/>
      <c r="P131" s="208"/>
      <c r="Q131" s="208"/>
      <c r="R131" s="208"/>
    </row>
    <row r="132" spans="10:18" ht="14.4" x14ac:dyDescent="0.3">
      <c r="J132" s="208"/>
      <c r="K132" s="208"/>
      <c r="L132" s="208"/>
      <c r="M132" s="208"/>
      <c r="N132" s="208"/>
      <c r="O132" s="208"/>
      <c r="P132" s="208"/>
      <c r="Q132" s="208"/>
      <c r="R132" s="20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5F821-81FB-4C22-8034-4FAFCF87BCF2}">
  <dimension ref="A1:I27"/>
  <sheetViews>
    <sheetView workbookViewId="0">
      <selection activeCell="B26" sqref="B26"/>
    </sheetView>
  </sheetViews>
  <sheetFormatPr defaultRowHeight="13.2" x14ac:dyDescent="0.25"/>
  <sheetData>
    <row r="1" spans="1:9" x14ac:dyDescent="0.25">
      <c r="A1" s="59" t="s">
        <v>231</v>
      </c>
    </row>
    <row r="2" spans="1:9" x14ac:dyDescent="0.25">
      <c r="A2" t="s">
        <v>32</v>
      </c>
    </row>
    <row r="5" spans="1:9" ht="14.4" x14ac:dyDescent="0.3">
      <c r="A5" s="216" t="s">
        <v>232</v>
      </c>
      <c r="B5" s="217"/>
      <c r="C5" s="217"/>
      <c r="D5" s="217"/>
      <c r="E5" s="217"/>
      <c r="F5" s="218"/>
      <c r="G5" s="218"/>
      <c r="H5" s="218"/>
      <c r="I5" s="218"/>
    </row>
    <row r="6" spans="1:9" ht="14.4" x14ac:dyDescent="0.3">
      <c r="A6" s="219" t="s">
        <v>233</v>
      </c>
      <c r="B6" s="219"/>
      <c r="C6" s="219"/>
      <c r="D6" s="219"/>
      <c r="E6" s="219"/>
      <c r="F6" s="218"/>
      <c r="G6" s="218"/>
      <c r="H6" s="218"/>
      <c r="I6" s="218"/>
    </row>
    <row r="7" spans="1:9" ht="15" thickBot="1" x14ac:dyDescent="0.35">
      <c r="A7" s="220" t="s">
        <v>226</v>
      </c>
      <c r="B7" s="221"/>
      <c r="C7" s="222" t="s">
        <v>41</v>
      </c>
      <c r="D7" s="221"/>
      <c r="E7" s="222" t="s">
        <v>42</v>
      </c>
      <c r="F7" s="218"/>
      <c r="G7" s="218"/>
      <c r="H7" s="218"/>
      <c r="I7" s="218"/>
    </row>
    <row r="8" spans="1:9" ht="15" thickTop="1" x14ac:dyDescent="0.3">
      <c r="A8" s="223">
        <v>8.1</v>
      </c>
      <c r="B8" s="218"/>
      <c r="C8" s="223">
        <v>0.2</v>
      </c>
      <c r="D8" s="218"/>
      <c r="E8" s="223">
        <v>0</v>
      </c>
      <c r="F8" s="218"/>
      <c r="G8" s="218"/>
      <c r="H8" s="218"/>
      <c r="I8" s="218"/>
    </row>
    <row r="9" spans="1:9" ht="14.4" x14ac:dyDescent="0.3">
      <c r="A9" s="223">
        <v>7.8</v>
      </c>
      <c r="B9" s="218"/>
      <c r="C9" s="223">
        <v>0.4</v>
      </c>
      <c r="D9" s="218"/>
      <c r="E9" s="223">
        <v>-0.01</v>
      </c>
      <c r="F9" s="218"/>
      <c r="G9" s="223" t="s">
        <v>47</v>
      </c>
      <c r="H9" s="223">
        <v>8.1</v>
      </c>
      <c r="I9" s="223" t="s">
        <v>60</v>
      </c>
    </row>
    <row r="10" spans="1:9" ht="14.4" x14ac:dyDescent="0.3">
      <c r="A10" s="223">
        <v>7.4</v>
      </c>
      <c r="B10" s="218"/>
      <c r="C10" s="223">
        <v>0.8</v>
      </c>
      <c r="D10" s="218"/>
      <c r="E10" s="223">
        <v>0.01</v>
      </c>
      <c r="F10" s="218"/>
      <c r="G10" s="223" t="s">
        <v>48</v>
      </c>
      <c r="H10" s="223">
        <v>2.6</v>
      </c>
      <c r="I10" s="223" t="s">
        <v>60</v>
      </c>
    </row>
    <row r="11" spans="1:9" ht="14.4" x14ac:dyDescent="0.3">
      <c r="A11" s="223">
        <v>7.1</v>
      </c>
      <c r="B11" s="218"/>
      <c r="C11" s="223">
        <v>0.99</v>
      </c>
      <c r="D11" s="218"/>
      <c r="E11" s="223">
        <v>0</v>
      </c>
      <c r="F11" s="218"/>
      <c r="G11" s="218"/>
      <c r="H11" s="218"/>
      <c r="I11" s="218"/>
    </row>
    <row r="12" spans="1:9" ht="14.4" x14ac:dyDescent="0.3">
      <c r="A12" s="223">
        <v>6.7</v>
      </c>
      <c r="B12" s="218"/>
      <c r="C12" s="223">
        <v>1.31</v>
      </c>
      <c r="D12" s="218"/>
      <c r="E12" s="223">
        <v>0.06</v>
      </c>
      <c r="F12" s="218"/>
      <c r="G12" s="218"/>
      <c r="H12" s="218"/>
      <c r="I12" s="218"/>
    </row>
    <row r="13" spans="1:9" ht="14.4" x14ac:dyDescent="0.3">
      <c r="A13" s="223">
        <v>6.5</v>
      </c>
      <c r="B13" s="218"/>
      <c r="C13" s="223">
        <v>1.5</v>
      </c>
      <c r="D13" s="218"/>
      <c r="E13" s="223">
        <v>0.18</v>
      </c>
      <c r="F13" s="218"/>
      <c r="G13" s="218"/>
      <c r="H13" s="218"/>
      <c r="I13" s="218"/>
    </row>
    <row r="14" spans="1:9" ht="14.4" x14ac:dyDescent="0.3">
      <c r="A14" s="223">
        <v>6.2</v>
      </c>
      <c r="B14" s="218"/>
      <c r="C14" s="223">
        <v>1.5</v>
      </c>
      <c r="D14" s="218"/>
      <c r="E14" s="223">
        <v>0.49</v>
      </c>
      <c r="F14" s="218"/>
      <c r="G14" s="218"/>
      <c r="H14" s="218"/>
      <c r="I14" s="218"/>
    </row>
    <row r="15" spans="1:9" ht="14.4" x14ac:dyDescent="0.3">
      <c r="A15" s="223">
        <v>6</v>
      </c>
      <c r="B15" s="218"/>
      <c r="C15" s="223">
        <v>1.65</v>
      </c>
      <c r="D15" s="218"/>
      <c r="E15" s="223">
        <v>0.47</v>
      </c>
      <c r="F15" s="218"/>
      <c r="G15" s="218"/>
      <c r="H15" s="218"/>
      <c r="I15" s="218"/>
    </row>
    <row r="16" spans="1:9" ht="14.4" x14ac:dyDescent="0.3">
      <c r="A16" s="223">
        <v>5.7</v>
      </c>
      <c r="B16" s="218"/>
      <c r="C16" s="223">
        <v>1.6</v>
      </c>
      <c r="D16" s="218"/>
      <c r="E16" s="223">
        <v>0.72</v>
      </c>
      <c r="F16" s="218"/>
      <c r="G16" s="218"/>
      <c r="H16" s="218"/>
      <c r="I16" s="218"/>
    </row>
    <row r="17" spans="1:9" ht="14.4" x14ac:dyDescent="0.3">
      <c r="A17" s="223">
        <v>5.4</v>
      </c>
      <c r="B17" s="218"/>
      <c r="C17" s="223">
        <v>1.85</v>
      </c>
      <c r="D17" s="218"/>
      <c r="E17" s="223">
        <v>0.56000000000000005</v>
      </c>
      <c r="F17" s="218"/>
      <c r="G17" s="218"/>
      <c r="H17" s="218"/>
      <c r="I17" s="218"/>
    </row>
    <row r="18" spans="1:9" ht="14.4" x14ac:dyDescent="0.3">
      <c r="A18" s="223">
        <v>4.9000000000000004</v>
      </c>
      <c r="B18" s="218"/>
      <c r="C18" s="223">
        <v>1.72</v>
      </c>
      <c r="D18" s="218"/>
      <c r="E18" s="223">
        <v>0.47</v>
      </c>
      <c r="F18" s="218"/>
      <c r="G18" s="218"/>
      <c r="H18" s="218"/>
      <c r="I18" s="218"/>
    </row>
    <row r="19" spans="1:9" ht="14.4" x14ac:dyDescent="0.3">
      <c r="A19" s="223">
        <v>4.5999999999999996</v>
      </c>
      <c r="B19" s="218"/>
      <c r="C19" s="223">
        <v>1.7</v>
      </c>
      <c r="D19" s="218"/>
      <c r="E19" s="223">
        <v>0.56000000000000005</v>
      </c>
      <c r="F19" s="218"/>
      <c r="G19" s="218"/>
      <c r="H19" s="218"/>
      <c r="I19" s="218"/>
    </row>
    <row r="20" spans="1:9" ht="14.4" x14ac:dyDescent="0.3">
      <c r="A20" s="223">
        <v>4.3</v>
      </c>
      <c r="B20" s="218"/>
      <c r="C20" s="223">
        <v>1.5</v>
      </c>
      <c r="D20" s="218"/>
      <c r="E20" s="223">
        <v>0.45</v>
      </c>
      <c r="F20" s="218"/>
      <c r="G20" s="218"/>
      <c r="H20" s="218"/>
      <c r="I20" s="218"/>
    </row>
    <row r="21" spans="1:9" ht="14.4" x14ac:dyDescent="0.3">
      <c r="A21" s="223">
        <v>4</v>
      </c>
      <c r="B21" s="218"/>
      <c r="C21" s="223">
        <v>1.3</v>
      </c>
      <c r="D21" s="218"/>
      <c r="E21" s="223">
        <v>0.27</v>
      </c>
      <c r="F21" s="218"/>
      <c r="G21" s="218"/>
      <c r="H21" s="218"/>
      <c r="I21" s="218"/>
    </row>
    <row r="22" spans="1:9" ht="14.4" x14ac:dyDescent="0.3">
      <c r="A22" s="223">
        <v>3.7</v>
      </c>
      <c r="B22" s="218"/>
      <c r="C22" s="223">
        <v>1.1499999999999999</v>
      </c>
      <c r="D22" s="218"/>
      <c r="E22" s="223">
        <v>0.23</v>
      </c>
      <c r="F22" s="218"/>
      <c r="G22" s="218"/>
      <c r="H22" s="218"/>
      <c r="I22" s="218"/>
    </row>
    <row r="23" spans="1:9" ht="14.4" x14ac:dyDescent="0.3">
      <c r="A23" s="223">
        <v>3.4</v>
      </c>
      <c r="B23" s="218"/>
      <c r="C23" s="223">
        <v>0.95</v>
      </c>
      <c r="D23" s="218"/>
      <c r="E23" s="223">
        <v>0.18</v>
      </c>
      <c r="F23" s="218"/>
      <c r="G23" s="218"/>
      <c r="H23" s="218"/>
      <c r="I23" s="218"/>
    </row>
    <row r="24" spans="1:9" ht="14.4" x14ac:dyDescent="0.3">
      <c r="A24" s="223">
        <v>3.2</v>
      </c>
      <c r="B24" s="218"/>
      <c r="C24" s="223">
        <v>0.8</v>
      </c>
      <c r="D24" s="218"/>
      <c r="E24" s="223">
        <v>0.1</v>
      </c>
      <c r="F24" s="218"/>
      <c r="G24" s="218"/>
      <c r="H24" s="218"/>
      <c r="I24" s="218"/>
    </row>
    <row r="25" spans="1:9" ht="14.4" x14ac:dyDescent="0.3">
      <c r="A25" s="223">
        <v>3</v>
      </c>
      <c r="B25" s="218"/>
      <c r="C25" s="223">
        <v>0.5</v>
      </c>
      <c r="D25" s="218"/>
      <c r="E25" s="223">
        <v>0.01</v>
      </c>
      <c r="F25" s="218"/>
      <c r="G25" s="218"/>
      <c r="H25" s="218"/>
      <c r="I25" s="218"/>
    </row>
    <row r="26" spans="1:9" ht="14.4" x14ac:dyDescent="0.3">
      <c r="A26" s="223">
        <v>2.7</v>
      </c>
      <c r="B26" s="218"/>
      <c r="C26" s="223">
        <v>0.2</v>
      </c>
      <c r="D26" s="218"/>
      <c r="E26" s="223">
        <v>-0.02</v>
      </c>
      <c r="F26" s="218"/>
      <c r="G26" s="218"/>
      <c r="H26" s="218"/>
      <c r="I26" s="218"/>
    </row>
    <row r="27" spans="1:9" ht="14.4" x14ac:dyDescent="0.3">
      <c r="A27" s="223">
        <v>2.6</v>
      </c>
      <c r="B27" s="218"/>
      <c r="C27" s="223">
        <v>0</v>
      </c>
      <c r="D27" s="218"/>
      <c r="E27" s="223">
        <v>0</v>
      </c>
      <c r="F27" s="218"/>
      <c r="G27" s="218"/>
      <c r="H27" s="218"/>
      <c r="I27" s="21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CA689-E3F3-4E8A-B52F-F9065B649980}">
  <dimension ref="A1:I31"/>
  <sheetViews>
    <sheetView workbookViewId="0">
      <selection activeCell="A6" sqref="A6"/>
    </sheetView>
  </sheetViews>
  <sheetFormatPr defaultRowHeight="13.2" x14ac:dyDescent="0.25"/>
  <sheetData>
    <row r="1" spans="1:9" x14ac:dyDescent="0.25">
      <c r="A1" s="59" t="s">
        <v>242</v>
      </c>
    </row>
    <row r="2" spans="1:9" x14ac:dyDescent="0.25">
      <c r="A2" t="s">
        <v>32</v>
      </c>
    </row>
    <row r="5" spans="1:9" ht="14.4" x14ac:dyDescent="0.3">
      <c r="A5" s="224" t="s">
        <v>243</v>
      </c>
      <c r="B5" s="224"/>
      <c r="C5" s="225"/>
      <c r="D5" s="225"/>
      <c r="E5" s="225"/>
      <c r="F5" s="225"/>
      <c r="G5" s="226"/>
      <c r="H5" s="226"/>
      <c r="I5" s="226"/>
    </row>
    <row r="6" spans="1:9" ht="14.4" x14ac:dyDescent="0.3">
      <c r="A6" s="227" t="s">
        <v>234</v>
      </c>
      <c r="B6" s="227"/>
      <c r="C6" s="227"/>
      <c r="D6" s="227"/>
      <c r="E6" s="227"/>
      <c r="F6" s="226"/>
      <c r="G6" s="226"/>
      <c r="H6" s="226"/>
      <c r="I6" s="226"/>
    </row>
    <row r="7" spans="1:9" ht="15" thickBot="1" x14ac:dyDescent="0.35">
      <c r="A7" s="228" t="s">
        <v>235</v>
      </c>
      <c r="B7" s="229"/>
      <c r="C7" s="230" t="s">
        <v>41</v>
      </c>
      <c r="D7" s="229"/>
      <c r="E7" s="230" t="s">
        <v>42</v>
      </c>
      <c r="F7" s="226"/>
      <c r="G7" s="226"/>
      <c r="H7" s="226"/>
      <c r="I7" s="226"/>
    </row>
    <row r="8" spans="1:9" ht="15" thickTop="1" x14ac:dyDescent="0.3">
      <c r="A8" s="231">
        <v>1.9</v>
      </c>
      <c r="B8" s="226"/>
      <c r="C8" s="231">
        <v>0.15</v>
      </c>
      <c r="D8" s="226"/>
      <c r="E8" s="231">
        <v>0.02</v>
      </c>
      <c r="F8" s="226"/>
      <c r="G8" s="231" t="s">
        <v>47</v>
      </c>
      <c r="H8" s="231">
        <v>1.9</v>
      </c>
      <c r="I8" s="226"/>
    </row>
    <row r="9" spans="1:9" ht="14.4" x14ac:dyDescent="0.3">
      <c r="A9" s="231">
        <v>2.4</v>
      </c>
      <c r="B9" s="226"/>
      <c r="C9" s="231">
        <v>0.2</v>
      </c>
      <c r="D9" s="226"/>
      <c r="E9" s="231">
        <v>0.03</v>
      </c>
      <c r="F9" s="226"/>
      <c r="G9" s="231" t="s">
        <v>48</v>
      </c>
      <c r="H9" s="231">
        <v>13.4</v>
      </c>
      <c r="I9" s="226"/>
    </row>
    <row r="10" spans="1:9" ht="14.4" x14ac:dyDescent="0.3">
      <c r="A10" s="231">
        <v>3</v>
      </c>
      <c r="B10" s="226"/>
      <c r="C10" s="231">
        <v>0.32</v>
      </c>
      <c r="D10" s="226"/>
      <c r="E10" s="231">
        <v>0.1</v>
      </c>
      <c r="F10" s="226"/>
      <c r="G10" s="231" t="s">
        <v>236</v>
      </c>
      <c r="H10" s="231">
        <v>0.55000000000000004</v>
      </c>
      <c r="I10" s="231" t="s">
        <v>237</v>
      </c>
    </row>
    <row r="11" spans="1:9" ht="14.4" x14ac:dyDescent="0.3">
      <c r="A11" s="231">
        <v>3.5</v>
      </c>
      <c r="B11" s="226"/>
      <c r="C11" s="231">
        <v>0.38</v>
      </c>
      <c r="D11" s="226"/>
      <c r="E11" s="231">
        <v>0.19</v>
      </c>
      <c r="F11" s="226"/>
      <c r="G11" s="226"/>
      <c r="H11" s="226"/>
      <c r="I11" s="226"/>
    </row>
    <row r="12" spans="1:9" ht="14.4" x14ac:dyDescent="0.3">
      <c r="A12" s="231">
        <v>4</v>
      </c>
      <c r="B12" s="226"/>
      <c r="C12" s="231">
        <v>0.6</v>
      </c>
      <c r="D12" s="226"/>
      <c r="E12" s="231">
        <v>0.18</v>
      </c>
      <c r="F12" s="226"/>
      <c r="G12" s="226"/>
      <c r="H12" s="226"/>
      <c r="I12" s="226"/>
    </row>
    <row r="13" spans="1:9" ht="14.4" x14ac:dyDescent="0.3">
      <c r="A13" s="231">
        <v>4.5</v>
      </c>
      <c r="B13" s="226"/>
      <c r="C13" s="231">
        <v>0.75</v>
      </c>
      <c r="D13" s="226"/>
      <c r="E13" s="231">
        <v>0.56000000000000005</v>
      </c>
      <c r="F13" s="226"/>
      <c r="G13" s="226"/>
      <c r="H13" s="226"/>
      <c r="I13" s="226"/>
    </row>
    <row r="14" spans="1:9" ht="14.4" x14ac:dyDescent="0.3">
      <c r="A14" s="231">
        <v>5</v>
      </c>
      <c r="B14" s="226"/>
      <c r="C14" s="231">
        <v>1.1499999999999999</v>
      </c>
      <c r="D14" s="226"/>
      <c r="E14" s="231">
        <v>1.1499999999999999</v>
      </c>
      <c r="F14" s="226"/>
      <c r="G14" s="226"/>
      <c r="H14" s="226"/>
      <c r="I14" s="226"/>
    </row>
    <row r="15" spans="1:9" ht="14.4" x14ac:dyDescent="0.3">
      <c r="A15" s="231">
        <v>5.5</v>
      </c>
      <c r="B15" s="226"/>
      <c r="C15" s="231">
        <v>1.3</v>
      </c>
      <c r="D15" s="226"/>
      <c r="E15" s="231">
        <v>1.23</v>
      </c>
      <c r="F15" s="226"/>
      <c r="G15" s="226"/>
      <c r="H15" s="226"/>
      <c r="I15" s="226"/>
    </row>
    <row r="16" spans="1:9" ht="14.4" x14ac:dyDescent="0.3">
      <c r="A16" s="231">
        <v>6</v>
      </c>
      <c r="B16" s="226"/>
      <c r="C16" s="231">
        <v>1.2</v>
      </c>
      <c r="D16" s="226"/>
      <c r="E16" s="231">
        <v>1.6</v>
      </c>
      <c r="F16" s="226"/>
      <c r="G16" s="226"/>
      <c r="H16" s="226"/>
      <c r="I16" s="226"/>
    </row>
    <row r="17" spans="1:9" ht="14.4" x14ac:dyDescent="0.3">
      <c r="A17" s="231">
        <v>6.5</v>
      </c>
      <c r="B17" s="226"/>
      <c r="C17" s="231">
        <v>1.1000000000000001</v>
      </c>
      <c r="D17" s="226"/>
      <c r="E17" s="231">
        <v>1.25</v>
      </c>
      <c r="F17" s="226"/>
      <c r="G17" s="226"/>
      <c r="H17" s="226"/>
      <c r="I17" s="226"/>
    </row>
    <row r="18" spans="1:9" ht="14.4" x14ac:dyDescent="0.3">
      <c r="A18" s="231">
        <v>7</v>
      </c>
      <c r="B18" s="226"/>
      <c r="C18" s="231">
        <v>1.2</v>
      </c>
      <c r="D18" s="226"/>
      <c r="E18" s="231">
        <v>1.35</v>
      </c>
      <c r="F18" s="226"/>
      <c r="G18" s="226"/>
      <c r="H18" s="226"/>
      <c r="I18" s="226"/>
    </row>
    <row r="19" spans="1:9" ht="14.4" x14ac:dyDescent="0.3">
      <c r="A19" s="231">
        <v>7.5</v>
      </c>
      <c r="B19" s="226"/>
      <c r="C19" s="231">
        <v>1.2</v>
      </c>
      <c r="D19" s="226"/>
      <c r="E19" s="231">
        <v>1.23</v>
      </c>
    </row>
    <row r="20" spans="1:9" ht="14.4" x14ac:dyDescent="0.3">
      <c r="A20" s="231">
        <v>8</v>
      </c>
      <c r="B20" s="226"/>
      <c r="C20" s="231">
        <v>1.2</v>
      </c>
      <c r="D20" s="226"/>
      <c r="E20" s="231">
        <v>0.94</v>
      </c>
    </row>
    <row r="21" spans="1:9" ht="14.4" x14ac:dyDescent="0.3">
      <c r="A21" s="231">
        <v>8.5</v>
      </c>
      <c r="B21" s="226"/>
      <c r="C21" s="231">
        <v>1.1000000000000001</v>
      </c>
      <c r="D21" s="226"/>
      <c r="E21" s="231">
        <v>1.02</v>
      </c>
    </row>
    <row r="22" spans="1:9" ht="14.4" x14ac:dyDescent="0.3">
      <c r="A22" s="231">
        <v>9</v>
      </c>
      <c r="B22" s="226"/>
      <c r="C22" s="231">
        <v>1</v>
      </c>
      <c r="D22" s="226"/>
      <c r="E22" s="231">
        <v>1.48</v>
      </c>
    </row>
    <row r="23" spans="1:9" ht="14.4" x14ac:dyDescent="0.3">
      <c r="A23" s="231">
        <v>9.5</v>
      </c>
      <c r="B23" s="226"/>
      <c r="C23" s="231">
        <v>1.1000000000000001</v>
      </c>
      <c r="D23" s="226"/>
      <c r="E23" s="231">
        <v>1</v>
      </c>
    </row>
    <row r="24" spans="1:9" ht="14.4" x14ac:dyDescent="0.3">
      <c r="A24" s="231">
        <v>10</v>
      </c>
      <c r="B24" s="226"/>
      <c r="C24" s="231">
        <v>1</v>
      </c>
      <c r="D24" s="226"/>
      <c r="E24" s="231">
        <v>1.1299999999999999</v>
      </c>
    </row>
    <row r="25" spans="1:9" ht="14.4" x14ac:dyDescent="0.3">
      <c r="A25" s="231">
        <v>10.5</v>
      </c>
      <c r="B25" s="226"/>
      <c r="C25" s="231">
        <v>1</v>
      </c>
      <c r="D25" s="226"/>
      <c r="E25" s="231">
        <v>1.05</v>
      </c>
    </row>
    <row r="26" spans="1:9" ht="14.4" x14ac:dyDescent="0.3">
      <c r="A26" s="231">
        <v>11</v>
      </c>
      <c r="B26" s="226"/>
      <c r="C26" s="231">
        <v>0.9</v>
      </c>
      <c r="D26" s="226"/>
      <c r="E26" s="231">
        <v>0.54</v>
      </c>
    </row>
    <row r="27" spans="1:9" ht="14.4" x14ac:dyDescent="0.3">
      <c r="A27" s="231">
        <v>11.5</v>
      </c>
      <c r="B27" s="226"/>
      <c r="C27" s="231">
        <v>0.8</v>
      </c>
      <c r="D27" s="226"/>
      <c r="E27" s="231">
        <v>0.56000000000000005</v>
      </c>
    </row>
    <row r="28" spans="1:9" ht="14.4" x14ac:dyDescent="0.3">
      <c r="A28" s="231">
        <v>12</v>
      </c>
      <c r="B28" s="226"/>
      <c r="C28" s="231">
        <v>0.57999999999999996</v>
      </c>
      <c r="D28" s="226"/>
      <c r="E28" s="231">
        <v>0.17</v>
      </c>
    </row>
    <row r="29" spans="1:9" ht="14.4" x14ac:dyDescent="0.3">
      <c r="A29" s="231">
        <v>12.5</v>
      </c>
      <c r="B29" s="226"/>
      <c r="C29" s="231">
        <v>0.3</v>
      </c>
      <c r="D29" s="226"/>
      <c r="E29" s="231">
        <v>-0.05</v>
      </c>
    </row>
    <row r="30" spans="1:9" ht="14.4" x14ac:dyDescent="0.3">
      <c r="A30" s="231">
        <v>13</v>
      </c>
      <c r="B30" s="226"/>
      <c r="C30" s="231">
        <v>0.2</v>
      </c>
      <c r="D30" s="226"/>
      <c r="E30" s="231">
        <v>-0.04</v>
      </c>
    </row>
    <row r="31" spans="1:9" ht="14.4" x14ac:dyDescent="0.3">
      <c r="A31" s="231">
        <v>13.4</v>
      </c>
      <c r="B31" s="226"/>
      <c r="C31" s="231">
        <v>0.1</v>
      </c>
      <c r="D31" s="226"/>
      <c r="E31" s="23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49999-347A-4855-A850-C3E8DE126C1A}">
  <dimension ref="A1:W192"/>
  <sheetViews>
    <sheetView workbookViewId="0">
      <selection activeCell="B26" sqref="B26"/>
    </sheetView>
  </sheetViews>
  <sheetFormatPr defaultRowHeight="13.2" x14ac:dyDescent="0.25"/>
  <cols>
    <col min="1" max="1" width="8.88671875" style="7"/>
  </cols>
  <sheetData>
    <row r="1" spans="1:11" x14ac:dyDescent="0.25">
      <c r="A1" s="6" t="s">
        <v>31</v>
      </c>
    </row>
    <row r="2" spans="1:11" x14ac:dyDescent="0.25">
      <c r="A2" s="7" t="s">
        <v>32</v>
      </c>
    </row>
    <row r="5" spans="1:11" ht="14.4" x14ac:dyDescent="0.3">
      <c r="A5" s="8" t="s">
        <v>33</v>
      </c>
      <c r="B5" s="9"/>
      <c r="C5" s="9"/>
      <c r="D5" s="10"/>
      <c r="E5" s="10"/>
      <c r="F5" s="10"/>
    </row>
    <row r="6" spans="1:11" ht="14.4" x14ac:dyDescent="0.3">
      <c r="A6" s="8" t="s">
        <v>34</v>
      </c>
      <c r="B6" s="11"/>
      <c r="C6" s="11"/>
      <c r="D6" s="10"/>
      <c r="E6" s="10"/>
      <c r="F6" s="10"/>
      <c r="G6" s="12" t="s">
        <v>35</v>
      </c>
      <c r="H6" s="12" t="s">
        <v>36</v>
      </c>
      <c r="I6" s="12" t="s">
        <v>37</v>
      </c>
      <c r="J6" s="12" t="s">
        <v>38</v>
      </c>
      <c r="K6" s="12" t="s">
        <v>39</v>
      </c>
    </row>
    <row r="7" spans="1:11" ht="15" thickBot="1" x14ac:dyDescent="0.35">
      <c r="A7" s="13" t="s">
        <v>40</v>
      </c>
      <c r="B7" s="14" t="s">
        <v>41</v>
      </c>
      <c r="C7" s="14" t="s">
        <v>42</v>
      </c>
      <c r="D7" s="10"/>
      <c r="E7" s="10"/>
      <c r="F7" s="10"/>
      <c r="G7" s="12" t="s">
        <v>43</v>
      </c>
      <c r="H7" s="12" t="s">
        <v>43</v>
      </c>
      <c r="I7" s="12" t="s">
        <v>44</v>
      </c>
      <c r="J7" s="12" t="s">
        <v>45</v>
      </c>
      <c r="K7" s="12" t="s">
        <v>45</v>
      </c>
    </row>
    <row r="8" spans="1:11" ht="15" thickTop="1" x14ac:dyDescent="0.3">
      <c r="A8" s="15">
        <v>16</v>
      </c>
      <c r="B8" s="16">
        <v>0</v>
      </c>
      <c r="C8" s="16">
        <v>0</v>
      </c>
      <c r="D8" s="10"/>
      <c r="E8" s="10"/>
      <c r="F8" s="16" t="s">
        <v>46</v>
      </c>
      <c r="G8" s="17"/>
      <c r="H8" s="17"/>
      <c r="I8" s="17"/>
    </row>
    <row r="9" spans="1:11" ht="14.4" x14ac:dyDescent="0.3">
      <c r="A9" s="15">
        <v>15.5</v>
      </c>
      <c r="B9" s="16">
        <v>0.45</v>
      </c>
      <c r="C9" s="16">
        <v>-0.02</v>
      </c>
      <c r="D9" s="10"/>
      <c r="E9" s="16" t="s">
        <v>47</v>
      </c>
      <c r="F9" s="16">
        <v>16</v>
      </c>
      <c r="G9" s="17">
        <f>((A10-A8)*3.28084/2)*-1</f>
        <v>1.64042</v>
      </c>
      <c r="H9" s="18">
        <f>B9</f>
        <v>0.45</v>
      </c>
      <c r="I9" s="17">
        <f>C9*3.28084</f>
        <v>-6.5616800000000003E-2</v>
      </c>
      <c r="J9">
        <f>G9*H9*I9</f>
        <v>-4.8437599975200002E-2</v>
      </c>
      <c r="K9">
        <f>SUM(J9:J37)</f>
        <v>272.69884410037849</v>
      </c>
    </row>
    <row r="10" spans="1:11" ht="14.4" x14ac:dyDescent="0.3">
      <c r="A10" s="15">
        <v>15</v>
      </c>
      <c r="B10" s="16">
        <v>0.5</v>
      </c>
      <c r="C10" s="16">
        <v>0.21</v>
      </c>
      <c r="D10" s="10"/>
      <c r="E10" s="16" t="s">
        <v>48</v>
      </c>
      <c r="F10" s="16">
        <v>1.3</v>
      </c>
      <c r="G10" s="17">
        <f t="shared" ref="G10:G37" si="0">((A11-A9)*3.28084/2)*-1</f>
        <v>1.64042</v>
      </c>
      <c r="H10" s="18">
        <f t="shared" ref="H10:H37" si="1">B10</f>
        <v>0.5</v>
      </c>
      <c r="I10" s="17">
        <f t="shared" ref="I10:I37" si="2">C10*3.28084</f>
        <v>0.68897639999999993</v>
      </c>
      <c r="J10">
        <f t="shared" ref="J10:J37" si="3">G10*H10*I10</f>
        <v>0.5651053330439999</v>
      </c>
    </row>
    <row r="11" spans="1:11" ht="14.4" x14ac:dyDescent="0.3">
      <c r="A11" s="15">
        <v>14.5</v>
      </c>
      <c r="B11" s="16">
        <v>0.75</v>
      </c>
      <c r="C11" s="16">
        <v>0.16</v>
      </c>
      <c r="D11" s="10"/>
      <c r="E11" s="10"/>
      <c r="F11" s="10"/>
      <c r="G11" s="17">
        <f t="shared" si="0"/>
        <v>1.64042</v>
      </c>
      <c r="H11" s="18">
        <f t="shared" si="1"/>
        <v>0.75</v>
      </c>
      <c r="I11" s="17">
        <f t="shared" si="2"/>
        <v>0.52493440000000002</v>
      </c>
      <c r="J11">
        <f t="shared" si="3"/>
        <v>0.64583466633600006</v>
      </c>
    </row>
    <row r="12" spans="1:11" ht="14.4" x14ac:dyDescent="0.3">
      <c r="A12" s="15">
        <v>14</v>
      </c>
      <c r="B12" s="16">
        <v>1.3</v>
      </c>
      <c r="C12" s="16">
        <v>0.92</v>
      </c>
      <c r="D12" s="10"/>
      <c r="E12" s="16" t="s">
        <v>49</v>
      </c>
      <c r="F12" s="16">
        <v>1.25</v>
      </c>
      <c r="G12" s="17">
        <f t="shared" si="0"/>
        <v>1.64042</v>
      </c>
      <c r="H12" s="18">
        <f t="shared" si="1"/>
        <v>1.3</v>
      </c>
      <c r="I12" s="17">
        <f t="shared" si="2"/>
        <v>3.0183728000000003</v>
      </c>
      <c r="J12">
        <f t="shared" si="3"/>
        <v>6.436818841148801</v>
      </c>
    </row>
    <row r="13" spans="1:11" ht="14.4" x14ac:dyDescent="0.3">
      <c r="A13" s="15">
        <v>13.5</v>
      </c>
      <c r="B13" s="16">
        <v>1.6</v>
      </c>
      <c r="C13" s="16">
        <v>0.98</v>
      </c>
      <c r="D13" s="10"/>
      <c r="E13" s="10"/>
      <c r="F13" s="10"/>
      <c r="G13" s="17">
        <f t="shared" si="0"/>
        <v>1.64042</v>
      </c>
      <c r="H13" s="18">
        <f t="shared" si="1"/>
        <v>1.6</v>
      </c>
      <c r="I13" s="17">
        <f t="shared" si="2"/>
        <v>3.2152232000000001</v>
      </c>
      <c r="J13">
        <f t="shared" si="3"/>
        <v>8.4389063067904004</v>
      </c>
    </row>
    <row r="14" spans="1:11" ht="14.4" x14ac:dyDescent="0.3">
      <c r="A14" s="15">
        <v>13</v>
      </c>
      <c r="B14" s="16">
        <v>2.5</v>
      </c>
      <c r="C14" s="16">
        <v>0.88</v>
      </c>
      <c r="D14" s="10"/>
      <c r="E14" s="10"/>
      <c r="F14" s="10"/>
      <c r="G14" s="17">
        <f t="shared" si="0"/>
        <v>1.64042</v>
      </c>
      <c r="H14" s="18">
        <f t="shared" si="1"/>
        <v>2.5</v>
      </c>
      <c r="I14" s="17">
        <f t="shared" si="2"/>
        <v>2.8871392</v>
      </c>
      <c r="J14">
        <f t="shared" si="3"/>
        <v>11.84030221616</v>
      </c>
    </row>
    <row r="15" spans="1:11" ht="14.4" x14ac:dyDescent="0.3">
      <c r="A15" s="15">
        <v>12.5</v>
      </c>
      <c r="B15" s="16">
        <v>2.5</v>
      </c>
      <c r="C15" s="16">
        <v>0.85</v>
      </c>
      <c r="D15" s="10"/>
      <c r="E15" s="10"/>
      <c r="F15" s="10"/>
      <c r="G15" s="17">
        <f t="shared" si="0"/>
        <v>1.64042</v>
      </c>
      <c r="H15" s="18">
        <f t="shared" si="1"/>
        <v>2.5</v>
      </c>
      <c r="I15" s="17">
        <f t="shared" si="2"/>
        <v>2.7887139999999997</v>
      </c>
      <c r="J15">
        <f t="shared" si="3"/>
        <v>11.436655549699998</v>
      </c>
    </row>
    <row r="16" spans="1:11" ht="14.4" x14ac:dyDescent="0.3">
      <c r="A16" s="15">
        <v>12</v>
      </c>
      <c r="B16" s="16">
        <v>2</v>
      </c>
      <c r="C16" s="16">
        <v>1.03</v>
      </c>
      <c r="D16" s="10"/>
      <c r="E16" s="10"/>
      <c r="F16" s="10"/>
      <c r="G16" s="17">
        <f t="shared" si="0"/>
        <v>1.64042</v>
      </c>
      <c r="H16" s="18">
        <f t="shared" si="1"/>
        <v>2</v>
      </c>
      <c r="I16" s="17">
        <f t="shared" si="2"/>
        <v>3.3792651999999999</v>
      </c>
      <c r="J16">
        <f t="shared" si="3"/>
        <v>11.086828438768</v>
      </c>
    </row>
    <row r="17" spans="1:10" ht="14.4" x14ac:dyDescent="0.3">
      <c r="A17" s="15">
        <v>11.5</v>
      </c>
      <c r="B17" s="16">
        <v>2.2999999999999998</v>
      </c>
      <c r="C17" s="16">
        <v>1</v>
      </c>
      <c r="D17" s="10"/>
      <c r="E17" s="10"/>
      <c r="F17" s="10"/>
      <c r="G17" s="17">
        <f t="shared" si="0"/>
        <v>1.64042</v>
      </c>
      <c r="H17" s="18">
        <f t="shared" si="1"/>
        <v>2.2999999999999998</v>
      </c>
      <c r="I17" s="17">
        <f t="shared" si="2"/>
        <v>3.28084</v>
      </c>
      <c r="J17">
        <f t="shared" si="3"/>
        <v>12.378497771439999</v>
      </c>
    </row>
    <row r="18" spans="1:10" ht="14.4" x14ac:dyDescent="0.3">
      <c r="A18" s="15">
        <v>11</v>
      </c>
      <c r="B18" s="16">
        <v>2.2000000000000002</v>
      </c>
      <c r="C18" s="16">
        <v>1.02</v>
      </c>
      <c r="D18" s="10"/>
      <c r="E18" s="10"/>
      <c r="F18" s="10"/>
      <c r="G18" s="17">
        <f t="shared" si="0"/>
        <v>1.64042</v>
      </c>
      <c r="H18" s="18">
        <f t="shared" si="1"/>
        <v>2.2000000000000002</v>
      </c>
      <c r="I18" s="17">
        <f t="shared" si="2"/>
        <v>3.3464567999999999</v>
      </c>
      <c r="J18">
        <f t="shared" si="3"/>
        <v>12.077108260483202</v>
      </c>
    </row>
    <row r="19" spans="1:10" ht="14.4" x14ac:dyDescent="0.3">
      <c r="A19" s="15">
        <v>10.5</v>
      </c>
      <c r="B19" s="16">
        <v>2.2999999999999998</v>
      </c>
      <c r="C19" s="16">
        <v>0.86</v>
      </c>
      <c r="D19" s="10"/>
      <c r="E19" s="10"/>
      <c r="F19" s="10"/>
      <c r="G19" s="17">
        <f t="shared" si="0"/>
        <v>1.64042</v>
      </c>
      <c r="H19" s="18">
        <f t="shared" si="1"/>
        <v>2.2999999999999998</v>
      </c>
      <c r="I19" s="17">
        <f t="shared" si="2"/>
        <v>2.8215224000000001</v>
      </c>
      <c r="J19">
        <f t="shared" si="3"/>
        <v>10.645508083438401</v>
      </c>
    </row>
    <row r="20" spans="1:10" ht="14.4" x14ac:dyDescent="0.3">
      <c r="A20" s="15">
        <v>10</v>
      </c>
      <c r="B20" s="16">
        <v>2.2000000000000002</v>
      </c>
      <c r="C20" s="16">
        <v>0.93</v>
      </c>
      <c r="D20" s="10"/>
      <c r="E20" s="10"/>
      <c r="F20" s="10"/>
      <c r="G20" s="17">
        <f t="shared" si="0"/>
        <v>1.64042</v>
      </c>
      <c r="H20" s="18">
        <f t="shared" si="1"/>
        <v>2.2000000000000002</v>
      </c>
      <c r="I20" s="17">
        <f t="shared" si="2"/>
        <v>3.0511812000000003</v>
      </c>
      <c r="J20">
        <f t="shared" si="3"/>
        <v>11.011481061028803</v>
      </c>
    </row>
    <row r="21" spans="1:10" ht="14.4" x14ac:dyDescent="0.3">
      <c r="A21" s="15">
        <v>9.5</v>
      </c>
      <c r="B21" s="16">
        <v>2</v>
      </c>
      <c r="C21" s="16">
        <v>1.1499999999999999</v>
      </c>
      <c r="G21" s="17">
        <f t="shared" si="0"/>
        <v>1.64042</v>
      </c>
      <c r="H21" s="18">
        <f t="shared" si="1"/>
        <v>2</v>
      </c>
      <c r="I21" s="17">
        <f t="shared" si="2"/>
        <v>3.7729659999999998</v>
      </c>
      <c r="J21">
        <f t="shared" si="3"/>
        <v>12.378497771439999</v>
      </c>
    </row>
    <row r="22" spans="1:10" ht="14.4" x14ac:dyDescent="0.3">
      <c r="A22" s="15">
        <v>9</v>
      </c>
      <c r="B22" s="16">
        <v>2.2999999999999998</v>
      </c>
      <c r="C22" s="16">
        <v>1.05</v>
      </c>
      <c r="G22" s="17">
        <f t="shared" si="0"/>
        <v>1.64042</v>
      </c>
      <c r="H22" s="18">
        <f t="shared" si="1"/>
        <v>2.2999999999999998</v>
      </c>
      <c r="I22" s="17">
        <f t="shared" si="2"/>
        <v>3.4448820000000002</v>
      </c>
      <c r="J22">
        <f t="shared" si="3"/>
        <v>12.997422660012001</v>
      </c>
    </row>
    <row r="23" spans="1:10" ht="14.4" x14ac:dyDescent="0.3">
      <c r="A23" s="15">
        <v>8.5</v>
      </c>
      <c r="B23" s="16">
        <v>2.4</v>
      </c>
      <c r="C23" s="16">
        <v>1.04</v>
      </c>
      <c r="G23" s="17">
        <f t="shared" si="0"/>
        <v>1.64042</v>
      </c>
      <c r="H23" s="18">
        <f t="shared" si="1"/>
        <v>2.4</v>
      </c>
      <c r="I23" s="17">
        <f t="shared" si="2"/>
        <v>3.4120736000000003</v>
      </c>
      <c r="J23">
        <f t="shared" si="3"/>
        <v>13.433361059788799</v>
      </c>
    </row>
    <row r="24" spans="1:10" ht="14.4" x14ac:dyDescent="0.3">
      <c r="A24" s="15">
        <v>8</v>
      </c>
      <c r="B24" s="16">
        <v>2.2999999999999998</v>
      </c>
      <c r="C24" s="16">
        <v>1.1499999999999999</v>
      </c>
      <c r="G24" s="17">
        <f t="shared" si="0"/>
        <v>1.64042</v>
      </c>
      <c r="H24" s="18">
        <f t="shared" si="1"/>
        <v>2.2999999999999998</v>
      </c>
      <c r="I24" s="17">
        <f t="shared" si="2"/>
        <v>3.7729659999999998</v>
      </c>
      <c r="J24">
        <f t="shared" si="3"/>
        <v>14.235272437155999</v>
      </c>
    </row>
    <row r="25" spans="1:10" ht="14.4" x14ac:dyDescent="0.3">
      <c r="A25" s="15">
        <v>7.5</v>
      </c>
      <c r="B25" s="16">
        <v>2.4</v>
      </c>
      <c r="C25" s="16">
        <v>1.1399999999999999</v>
      </c>
      <c r="G25" s="17">
        <f t="shared" si="0"/>
        <v>1.64042</v>
      </c>
      <c r="H25" s="18">
        <f t="shared" si="1"/>
        <v>2.4</v>
      </c>
      <c r="I25" s="17">
        <f t="shared" si="2"/>
        <v>3.7401575999999999</v>
      </c>
      <c r="J25">
        <f t="shared" si="3"/>
        <v>14.725030392460798</v>
      </c>
    </row>
    <row r="26" spans="1:10" ht="14.4" x14ac:dyDescent="0.3">
      <c r="A26" s="15">
        <v>7</v>
      </c>
      <c r="B26" s="16">
        <v>2.2000000000000002</v>
      </c>
      <c r="C26" s="16">
        <v>1.08</v>
      </c>
      <c r="G26" s="17">
        <f t="shared" si="0"/>
        <v>1.64042</v>
      </c>
      <c r="H26" s="18">
        <f t="shared" si="1"/>
        <v>2.2000000000000002</v>
      </c>
      <c r="I26" s="17">
        <f t="shared" si="2"/>
        <v>3.5433072000000001</v>
      </c>
      <c r="J26">
        <f t="shared" si="3"/>
        <v>12.787526393452803</v>
      </c>
    </row>
    <row r="27" spans="1:10" ht="14.4" x14ac:dyDescent="0.3">
      <c r="A27" s="15">
        <v>6.5</v>
      </c>
      <c r="B27" s="16">
        <v>2.1</v>
      </c>
      <c r="C27" s="16">
        <v>1.0900000000000001</v>
      </c>
      <c r="G27" s="17">
        <f t="shared" si="0"/>
        <v>1.64042</v>
      </c>
      <c r="H27" s="18">
        <f t="shared" si="1"/>
        <v>2.1</v>
      </c>
      <c r="I27" s="17">
        <f t="shared" si="2"/>
        <v>3.5761156000000001</v>
      </c>
      <c r="J27">
        <f t="shared" si="3"/>
        <v>12.3192962603592</v>
      </c>
    </row>
    <row r="28" spans="1:10" ht="14.4" x14ac:dyDescent="0.3">
      <c r="A28" s="15">
        <v>6</v>
      </c>
      <c r="B28" s="16">
        <v>2.4</v>
      </c>
      <c r="C28" s="16">
        <v>1.1000000000000001</v>
      </c>
      <c r="G28" s="17">
        <f t="shared" si="0"/>
        <v>1.64042</v>
      </c>
      <c r="H28" s="18">
        <f t="shared" si="1"/>
        <v>2.4</v>
      </c>
      <c r="I28" s="17">
        <f t="shared" si="2"/>
        <v>3.6089240000000005</v>
      </c>
      <c r="J28">
        <f t="shared" si="3"/>
        <v>14.208362659392</v>
      </c>
    </row>
    <row r="29" spans="1:10" ht="14.4" x14ac:dyDescent="0.3">
      <c r="A29" s="15">
        <v>5.5</v>
      </c>
      <c r="B29" s="16">
        <v>2.4</v>
      </c>
      <c r="C29" s="16">
        <v>1</v>
      </c>
      <c r="G29" s="17">
        <f t="shared" si="0"/>
        <v>1.64042</v>
      </c>
      <c r="H29" s="18">
        <f t="shared" si="1"/>
        <v>2.4</v>
      </c>
      <c r="I29" s="17">
        <f t="shared" si="2"/>
        <v>3.28084</v>
      </c>
      <c r="J29">
        <f t="shared" si="3"/>
        <v>12.916693326719999</v>
      </c>
    </row>
    <row r="30" spans="1:10" ht="14.4" x14ac:dyDescent="0.3">
      <c r="A30" s="15">
        <v>5</v>
      </c>
      <c r="B30" s="16">
        <v>2.4</v>
      </c>
      <c r="C30" s="16">
        <v>0.96</v>
      </c>
      <c r="G30" s="17">
        <f t="shared" si="0"/>
        <v>1.64042</v>
      </c>
      <c r="H30" s="18">
        <f t="shared" si="1"/>
        <v>2.4</v>
      </c>
      <c r="I30" s="17">
        <f t="shared" si="2"/>
        <v>3.1496063999999997</v>
      </c>
      <c r="J30">
        <f t="shared" si="3"/>
        <v>12.400025593651197</v>
      </c>
    </row>
    <row r="31" spans="1:10" ht="14.4" x14ac:dyDescent="0.3">
      <c r="A31" s="15">
        <v>4.5</v>
      </c>
      <c r="B31" s="16">
        <v>2.5</v>
      </c>
      <c r="C31" s="16">
        <v>0.82</v>
      </c>
      <c r="G31" s="17">
        <f t="shared" si="0"/>
        <v>1.64042</v>
      </c>
      <c r="H31" s="18">
        <f t="shared" si="1"/>
        <v>2.5</v>
      </c>
      <c r="I31" s="17">
        <f t="shared" si="2"/>
        <v>2.6902887999999998</v>
      </c>
      <c r="J31">
        <f t="shared" si="3"/>
        <v>11.033008883239999</v>
      </c>
    </row>
    <row r="32" spans="1:10" ht="14.4" x14ac:dyDescent="0.3">
      <c r="A32" s="15">
        <v>4</v>
      </c>
      <c r="B32" s="16">
        <v>2.6</v>
      </c>
      <c r="C32" s="16">
        <v>0.87</v>
      </c>
      <c r="G32" s="17">
        <f t="shared" si="0"/>
        <v>1.64042</v>
      </c>
      <c r="H32" s="18">
        <f t="shared" si="1"/>
        <v>2.6</v>
      </c>
      <c r="I32" s="17">
        <f t="shared" si="2"/>
        <v>2.8543308000000001</v>
      </c>
      <c r="J32">
        <f t="shared" si="3"/>
        <v>12.1739834604336</v>
      </c>
    </row>
    <row r="33" spans="1:11" ht="14.4" x14ac:dyDescent="0.3">
      <c r="A33" s="15">
        <v>3.5</v>
      </c>
      <c r="B33" s="16">
        <v>2.4</v>
      </c>
      <c r="C33" s="16">
        <v>0.92</v>
      </c>
      <c r="G33" s="17">
        <f t="shared" si="0"/>
        <v>1.64042</v>
      </c>
      <c r="H33" s="18">
        <f t="shared" si="1"/>
        <v>2.4</v>
      </c>
      <c r="I33" s="17">
        <f t="shared" si="2"/>
        <v>3.0183728000000003</v>
      </c>
      <c r="J33">
        <f t="shared" si="3"/>
        <v>11.8833578605824</v>
      </c>
    </row>
    <row r="34" spans="1:11" ht="14.4" x14ac:dyDescent="0.3">
      <c r="A34" s="15">
        <v>3</v>
      </c>
      <c r="B34" s="16">
        <v>2</v>
      </c>
      <c r="C34" s="16">
        <v>0.57999999999999996</v>
      </c>
      <c r="G34" s="17">
        <f t="shared" si="0"/>
        <v>1.64042</v>
      </c>
      <c r="H34" s="18">
        <f t="shared" si="1"/>
        <v>2</v>
      </c>
      <c r="I34" s="17">
        <f t="shared" si="2"/>
        <v>1.9028871999999999</v>
      </c>
      <c r="J34">
        <f t="shared" si="3"/>
        <v>6.243068441248</v>
      </c>
    </row>
    <row r="35" spans="1:11" ht="14.4" x14ac:dyDescent="0.3">
      <c r="A35" s="15">
        <v>2.5</v>
      </c>
      <c r="B35" s="16">
        <v>0.9</v>
      </c>
      <c r="C35" s="16">
        <v>0.37</v>
      </c>
      <c r="G35" s="17">
        <f t="shared" si="0"/>
        <v>1.64042</v>
      </c>
      <c r="H35" s="18">
        <f t="shared" si="1"/>
        <v>0.9</v>
      </c>
      <c r="I35" s="17">
        <f t="shared" si="2"/>
        <v>1.2139108000000001</v>
      </c>
      <c r="J35">
        <f t="shared" si="3"/>
        <v>1.7921911990824</v>
      </c>
    </row>
    <row r="36" spans="1:11" ht="14.4" x14ac:dyDescent="0.3">
      <c r="A36" s="15">
        <v>2</v>
      </c>
      <c r="B36" s="16">
        <v>0.6</v>
      </c>
      <c r="C36" s="16">
        <v>0.2</v>
      </c>
      <c r="G36" s="17">
        <f t="shared" si="0"/>
        <v>1.64042</v>
      </c>
      <c r="H36" s="18">
        <f t="shared" si="1"/>
        <v>0.6</v>
      </c>
      <c r="I36" s="17">
        <f t="shared" si="2"/>
        <v>0.65616800000000008</v>
      </c>
      <c r="J36">
        <f t="shared" si="3"/>
        <v>0.64583466633600006</v>
      </c>
    </row>
    <row r="37" spans="1:11" ht="14.4" x14ac:dyDescent="0.3">
      <c r="A37" s="15">
        <v>1.5</v>
      </c>
      <c r="B37" s="16">
        <v>0.3</v>
      </c>
      <c r="C37" s="16">
        <v>0.01</v>
      </c>
      <c r="D37" s="10"/>
      <c r="E37" s="10"/>
      <c r="F37" s="10"/>
      <c r="G37" s="17">
        <f t="shared" si="0"/>
        <v>1.1482939999999999</v>
      </c>
      <c r="H37" s="18">
        <f t="shared" si="1"/>
        <v>0.3</v>
      </c>
      <c r="I37" s="17">
        <f t="shared" si="2"/>
        <v>3.2808400000000001E-2</v>
      </c>
      <c r="J37">
        <f t="shared" si="3"/>
        <v>1.1302106660879999E-2</v>
      </c>
    </row>
    <row r="38" spans="1:11" ht="14.4" x14ac:dyDescent="0.3">
      <c r="A38" s="15">
        <v>1.3</v>
      </c>
      <c r="B38" s="16">
        <v>0</v>
      </c>
      <c r="C38" s="16">
        <v>0</v>
      </c>
      <c r="D38" s="10"/>
      <c r="E38" s="10"/>
      <c r="F38" s="10"/>
    </row>
    <row r="41" spans="1:11" ht="14.4" x14ac:dyDescent="0.3">
      <c r="A41" s="8" t="s">
        <v>33</v>
      </c>
      <c r="B41" s="19"/>
      <c r="C41" s="19"/>
      <c r="D41" s="10"/>
      <c r="E41" s="10"/>
      <c r="F41" s="10"/>
    </row>
    <row r="42" spans="1:11" ht="14.4" x14ac:dyDescent="0.3">
      <c r="A42" s="8" t="s">
        <v>50</v>
      </c>
      <c r="B42" s="11"/>
      <c r="C42" s="11"/>
      <c r="D42" s="10"/>
      <c r="E42" s="10"/>
      <c r="F42" s="10"/>
      <c r="G42" s="12" t="s">
        <v>35</v>
      </c>
      <c r="H42" s="12" t="s">
        <v>36</v>
      </c>
      <c r="I42" s="12" t="s">
        <v>37</v>
      </c>
      <c r="J42" s="12" t="s">
        <v>38</v>
      </c>
      <c r="K42" s="12" t="s">
        <v>39</v>
      </c>
    </row>
    <row r="43" spans="1:11" ht="15" thickBot="1" x14ac:dyDescent="0.35">
      <c r="A43" s="13" t="s">
        <v>51</v>
      </c>
      <c r="B43" s="14" t="s">
        <v>41</v>
      </c>
      <c r="C43" s="14" t="s">
        <v>42</v>
      </c>
      <c r="D43" s="10"/>
      <c r="E43" s="10"/>
      <c r="F43" s="16" t="s">
        <v>52</v>
      </c>
      <c r="G43" s="12" t="s">
        <v>43</v>
      </c>
      <c r="H43" s="12" t="s">
        <v>43</v>
      </c>
      <c r="I43" s="12" t="s">
        <v>44</v>
      </c>
      <c r="J43" s="12" t="s">
        <v>45</v>
      </c>
      <c r="K43" s="12" t="s">
        <v>45</v>
      </c>
    </row>
    <row r="44" spans="1:11" ht="15" thickTop="1" x14ac:dyDescent="0.3">
      <c r="A44" s="15">
        <v>0</v>
      </c>
      <c r="B44" s="16">
        <v>0.2</v>
      </c>
      <c r="C44" s="16">
        <v>0</v>
      </c>
      <c r="D44" s="10"/>
      <c r="E44" s="16" t="s">
        <v>47</v>
      </c>
      <c r="F44" s="16">
        <v>0</v>
      </c>
      <c r="G44" s="17"/>
      <c r="H44" s="17"/>
      <c r="I44" s="17"/>
    </row>
    <row r="45" spans="1:11" ht="14.4" x14ac:dyDescent="0.3">
      <c r="A45" s="15">
        <v>2</v>
      </c>
      <c r="B45" s="16">
        <v>0.7</v>
      </c>
      <c r="C45" s="16">
        <v>0.18</v>
      </c>
      <c r="D45" s="10"/>
      <c r="E45" s="16" t="s">
        <v>48</v>
      </c>
      <c r="F45" s="16">
        <v>48</v>
      </c>
      <c r="G45" s="17">
        <f>(A46-A44)/2</f>
        <v>2.5</v>
      </c>
      <c r="H45" s="18">
        <f>B45</f>
        <v>0.7</v>
      </c>
      <c r="I45" s="17">
        <f>C45*3.28084</f>
        <v>0.59055119999999994</v>
      </c>
      <c r="J45">
        <f>G45*H45*I45</f>
        <v>1.0334645999999998</v>
      </c>
      <c r="K45">
        <f>SUM(J45:J68)</f>
        <v>305.96326438400001</v>
      </c>
    </row>
    <row r="46" spans="1:11" ht="14.4" x14ac:dyDescent="0.3">
      <c r="A46" s="15">
        <v>5</v>
      </c>
      <c r="B46" s="16">
        <v>1.9</v>
      </c>
      <c r="C46" s="16">
        <v>0.37</v>
      </c>
      <c r="D46" s="10"/>
      <c r="E46" s="10"/>
      <c r="F46" s="10"/>
      <c r="G46" s="17">
        <f t="shared" ref="G46:G68" si="4">(A47-A45)/2</f>
        <v>2</v>
      </c>
      <c r="H46" s="18">
        <f t="shared" ref="H46:H68" si="5">B46</f>
        <v>1.9</v>
      </c>
      <c r="I46" s="17">
        <f t="shared" ref="I46:I68" si="6">C46*3.28084</f>
        <v>1.2139108000000001</v>
      </c>
      <c r="J46">
        <f t="shared" ref="J46:J68" si="7">G46*H46*I46</f>
        <v>4.6128610400000003</v>
      </c>
    </row>
    <row r="47" spans="1:11" ht="14.4" x14ac:dyDescent="0.3">
      <c r="A47" s="15">
        <v>6</v>
      </c>
      <c r="B47" s="16">
        <v>1.7</v>
      </c>
      <c r="C47" s="16">
        <v>0.73</v>
      </c>
      <c r="D47" s="10"/>
      <c r="E47" s="10"/>
      <c r="F47" s="10"/>
      <c r="G47" s="17">
        <f t="shared" si="4"/>
        <v>1.5</v>
      </c>
      <c r="H47" s="18">
        <f t="shared" si="5"/>
        <v>1.7</v>
      </c>
      <c r="I47" s="17">
        <f t="shared" si="6"/>
        <v>2.3950131999999997</v>
      </c>
      <c r="J47">
        <f t="shared" si="7"/>
        <v>6.1072836599999984</v>
      </c>
    </row>
    <row r="48" spans="1:11" ht="14.4" x14ac:dyDescent="0.3">
      <c r="A48" s="15">
        <v>8</v>
      </c>
      <c r="B48" s="16">
        <v>2</v>
      </c>
      <c r="C48" s="16">
        <v>1.04</v>
      </c>
      <c r="D48" s="10"/>
      <c r="E48" s="16" t="s">
        <v>53</v>
      </c>
      <c r="F48" s="16">
        <v>1.41</v>
      </c>
      <c r="G48" s="17">
        <f t="shared" si="4"/>
        <v>1.75</v>
      </c>
      <c r="H48" s="18">
        <f t="shared" si="5"/>
        <v>2</v>
      </c>
      <c r="I48" s="17">
        <f t="shared" si="6"/>
        <v>3.4120736000000003</v>
      </c>
      <c r="J48">
        <f t="shared" si="7"/>
        <v>11.942257600000001</v>
      </c>
    </row>
    <row r="49" spans="1:10" ht="14.4" x14ac:dyDescent="0.3">
      <c r="A49" s="15">
        <v>9.5</v>
      </c>
      <c r="B49" s="16">
        <v>2.2000000000000002</v>
      </c>
      <c r="C49" s="16">
        <v>1.1299999999999999</v>
      </c>
      <c r="D49" s="10"/>
      <c r="E49" s="10"/>
      <c r="F49" s="10"/>
      <c r="G49" s="17">
        <f t="shared" si="4"/>
        <v>1.5</v>
      </c>
      <c r="H49" s="18">
        <f t="shared" si="5"/>
        <v>2.2000000000000002</v>
      </c>
      <c r="I49" s="17">
        <f t="shared" si="6"/>
        <v>3.7073491999999995</v>
      </c>
      <c r="J49">
        <f t="shared" si="7"/>
        <v>12.234252359999999</v>
      </c>
    </row>
    <row r="50" spans="1:10" ht="14.4" x14ac:dyDescent="0.3">
      <c r="A50" s="15">
        <v>11</v>
      </c>
      <c r="B50" s="16">
        <v>2.4</v>
      </c>
      <c r="C50" s="16">
        <v>1.1299999999999999</v>
      </c>
      <c r="D50" s="10"/>
      <c r="E50" s="10"/>
      <c r="F50" s="10"/>
      <c r="G50" s="17">
        <f t="shared" si="4"/>
        <v>1.75</v>
      </c>
      <c r="H50" s="18">
        <f t="shared" si="5"/>
        <v>2.4</v>
      </c>
      <c r="I50" s="17">
        <f t="shared" si="6"/>
        <v>3.7073491999999995</v>
      </c>
      <c r="J50">
        <f t="shared" si="7"/>
        <v>15.570866639999998</v>
      </c>
    </row>
    <row r="51" spans="1:10" ht="14.4" x14ac:dyDescent="0.3">
      <c r="A51" s="15">
        <v>13</v>
      </c>
      <c r="B51" s="16">
        <v>2.4</v>
      </c>
      <c r="C51" s="16">
        <v>1.0900000000000001</v>
      </c>
      <c r="D51" s="10"/>
      <c r="E51" s="10"/>
      <c r="F51" s="10"/>
      <c r="G51" s="17">
        <f t="shared" si="4"/>
        <v>2</v>
      </c>
      <c r="H51" s="18">
        <f t="shared" si="5"/>
        <v>2.4</v>
      </c>
      <c r="I51" s="17">
        <f t="shared" si="6"/>
        <v>3.5761156000000001</v>
      </c>
      <c r="J51">
        <f t="shared" si="7"/>
        <v>17.165354879999999</v>
      </c>
    </row>
    <row r="52" spans="1:10" ht="14.4" x14ac:dyDescent="0.3">
      <c r="A52" s="15">
        <v>15</v>
      </c>
      <c r="B52" s="16">
        <v>2.4</v>
      </c>
      <c r="C52" s="16">
        <v>1.1599999999999999</v>
      </c>
      <c r="D52" s="10"/>
      <c r="E52" s="10"/>
      <c r="F52" s="10"/>
      <c r="G52" s="17">
        <f t="shared" si="4"/>
        <v>2</v>
      </c>
      <c r="H52" s="18">
        <f t="shared" si="5"/>
        <v>2.4</v>
      </c>
      <c r="I52" s="17">
        <f t="shared" si="6"/>
        <v>3.8057743999999998</v>
      </c>
      <c r="J52">
        <f t="shared" si="7"/>
        <v>18.267717119999997</v>
      </c>
    </row>
    <row r="53" spans="1:10" ht="14.4" x14ac:dyDescent="0.3">
      <c r="A53" s="15">
        <v>17</v>
      </c>
      <c r="B53" s="16">
        <v>2.2999999999999998</v>
      </c>
      <c r="C53" s="16">
        <v>0.85</v>
      </c>
      <c r="G53" s="17">
        <f t="shared" si="4"/>
        <v>2</v>
      </c>
      <c r="H53" s="18">
        <f t="shared" si="5"/>
        <v>2.2999999999999998</v>
      </c>
      <c r="I53" s="17">
        <f t="shared" si="6"/>
        <v>2.7887139999999997</v>
      </c>
      <c r="J53">
        <f t="shared" si="7"/>
        <v>12.828084399999998</v>
      </c>
    </row>
    <row r="54" spans="1:10" ht="14.4" x14ac:dyDescent="0.3">
      <c r="A54" s="15">
        <v>19</v>
      </c>
      <c r="B54" s="16">
        <v>2.4</v>
      </c>
      <c r="C54" s="16">
        <v>1.02</v>
      </c>
      <c r="G54" s="17">
        <f t="shared" si="4"/>
        <v>2</v>
      </c>
      <c r="H54" s="18">
        <f t="shared" si="5"/>
        <v>2.4</v>
      </c>
      <c r="I54" s="17">
        <f t="shared" si="6"/>
        <v>3.3464567999999999</v>
      </c>
      <c r="J54">
        <f t="shared" si="7"/>
        <v>16.062992639999997</v>
      </c>
    </row>
    <row r="55" spans="1:10" ht="14.4" x14ac:dyDescent="0.3">
      <c r="A55" s="15">
        <v>21</v>
      </c>
      <c r="B55" s="16">
        <v>2.4</v>
      </c>
      <c r="C55" s="16">
        <v>1.2</v>
      </c>
      <c r="G55" s="17">
        <f t="shared" si="4"/>
        <v>2</v>
      </c>
      <c r="H55" s="18">
        <f t="shared" si="5"/>
        <v>2.4</v>
      </c>
      <c r="I55" s="17">
        <f t="shared" si="6"/>
        <v>3.9370079999999996</v>
      </c>
      <c r="J55">
        <f t="shared" si="7"/>
        <v>18.897638399999998</v>
      </c>
    </row>
    <row r="56" spans="1:10" ht="14.4" x14ac:dyDescent="0.3">
      <c r="A56" s="15">
        <v>23</v>
      </c>
      <c r="B56" s="16">
        <v>2.5</v>
      </c>
      <c r="C56" s="16">
        <v>0.82</v>
      </c>
      <c r="G56" s="17">
        <f t="shared" si="4"/>
        <v>2</v>
      </c>
      <c r="H56" s="18">
        <f t="shared" si="5"/>
        <v>2.5</v>
      </c>
      <c r="I56" s="17">
        <f t="shared" si="6"/>
        <v>2.6902887999999998</v>
      </c>
      <c r="J56">
        <f t="shared" si="7"/>
        <v>13.451443999999999</v>
      </c>
    </row>
    <row r="57" spans="1:10" ht="14.4" x14ac:dyDescent="0.3">
      <c r="A57" s="15">
        <v>25</v>
      </c>
      <c r="B57" s="16">
        <v>2.6</v>
      </c>
      <c r="C57" s="16">
        <v>1.17</v>
      </c>
      <c r="G57" s="17">
        <f t="shared" si="4"/>
        <v>2</v>
      </c>
      <c r="H57" s="18">
        <f t="shared" si="5"/>
        <v>2.6</v>
      </c>
      <c r="I57" s="17">
        <f t="shared" si="6"/>
        <v>3.8385827999999997</v>
      </c>
      <c r="J57">
        <f t="shared" si="7"/>
        <v>19.960630559999998</v>
      </c>
    </row>
    <row r="58" spans="1:10" ht="14.4" x14ac:dyDescent="0.3">
      <c r="A58" s="15">
        <v>27</v>
      </c>
      <c r="B58" s="16">
        <v>2.4</v>
      </c>
      <c r="C58" s="16">
        <v>1.25</v>
      </c>
      <c r="G58" s="17">
        <f t="shared" si="4"/>
        <v>2</v>
      </c>
      <c r="H58" s="18">
        <f t="shared" si="5"/>
        <v>2.4</v>
      </c>
      <c r="I58" s="17">
        <f t="shared" si="6"/>
        <v>4.1010499999999999</v>
      </c>
      <c r="J58">
        <f t="shared" si="7"/>
        <v>19.685039999999997</v>
      </c>
    </row>
    <row r="59" spans="1:10" ht="14.4" x14ac:dyDescent="0.3">
      <c r="A59" s="15">
        <v>29</v>
      </c>
      <c r="B59" s="16">
        <v>2.5</v>
      </c>
      <c r="C59" s="16">
        <v>1.07</v>
      </c>
      <c r="G59" s="17">
        <f t="shared" si="4"/>
        <v>2</v>
      </c>
      <c r="H59" s="18">
        <f t="shared" si="5"/>
        <v>2.5</v>
      </c>
      <c r="I59" s="17">
        <f t="shared" si="6"/>
        <v>3.5104988000000001</v>
      </c>
      <c r="J59">
        <f t="shared" si="7"/>
        <v>17.552493999999999</v>
      </c>
    </row>
    <row r="60" spans="1:10" ht="14.4" x14ac:dyDescent="0.3">
      <c r="A60" s="15">
        <v>31</v>
      </c>
      <c r="B60" s="16">
        <v>2.5</v>
      </c>
      <c r="C60" s="16">
        <v>1.17</v>
      </c>
      <c r="G60" s="17">
        <f t="shared" si="4"/>
        <v>2</v>
      </c>
      <c r="H60" s="18">
        <f t="shared" si="5"/>
        <v>2.5</v>
      </c>
      <c r="I60" s="17">
        <f t="shared" si="6"/>
        <v>3.8385827999999997</v>
      </c>
      <c r="J60">
        <f t="shared" si="7"/>
        <v>19.192913999999998</v>
      </c>
    </row>
    <row r="61" spans="1:10" ht="14.4" x14ac:dyDescent="0.3">
      <c r="A61" s="15">
        <v>33</v>
      </c>
      <c r="B61" s="16">
        <v>2.6</v>
      </c>
      <c r="C61" s="16">
        <v>1.02</v>
      </c>
      <c r="G61" s="17">
        <f t="shared" si="4"/>
        <v>2</v>
      </c>
      <c r="H61" s="18">
        <f t="shared" si="5"/>
        <v>2.6</v>
      </c>
      <c r="I61" s="17">
        <f t="shared" si="6"/>
        <v>3.3464567999999999</v>
      </c>
      <c r="J61">
        <f t="shared" si="7"/>
        <v>17.401575359999999</v>
      </c>
    </row>
    <row r="62" spans="1:10" ht="14.4" x14ac:dyDescent="0.3">
      <c r="A62" s="15">
        <v>35</v>
      </c>
      <c r="B62" s="16">
        <v>1.06</v>
      </c>
      <c r="C62" s="16">
        <v>1.18</v>
      </c>
      <c r="G62" s="17">
        <f t="shared" si="4"/>
        <v>2</v>
      </c>
      <c r="H62" s="18">
        <f t="shared" si="5"/>
        <v>1.06</v>
      </c>
      <c r="I62" s="17">
        <f t="shared" si="6"/>
        <v>3.8713911999999997</v>
      </c>
      <c r="J62">
        <f t="shared" si="7"/>
        <v>8.2073493439999989</v>
      </c>
    </row>
    <row r="63" spans="1:10" ht="14.4" x14ac:dyDescent="0.3">
      <c r="A63" s="15">
        <v>37</v>
      </c>
      <c r="B63" s="16">
        <v>2.5</v>
      </c>
      <c r="C63" s="16">
        <v>0.95</v>
      </c>
      <c r="G63" s="17">
        <f t="shared" si="4"/>
        <v>2</v>
      </c>
      <c r="H63" s="18">
        <f t="shared" si="5"/>
        <v>2.5</v>
      </c>
      <c r="I63" s="17">
        <f t="shared" si="6"/>
        <v>3.1167979999999997</v>
      </c>
      <c r="J63">
        <f t="shared" si="7"/>
        <v>15.583989999999998</v>
      </c>
    </row>
    <row r="64" spans="1:10" ht="14.4" x14ac:dyDescent="0.3">
      <c r="A64" s="15">
        <v>39</v>
      </c>
      <c r="B64" s="16">
        <v>2.5</v>
      </c>
      <c r="C64" s="16">
        <v>0.92</v>
      </c>
      <c r="G64" s="17">
        <f t="shared" si="4"/>
        <v>2</v>
      </c>
      <c r="H64" s="18">
        <f t="shared" si="5"/>
        <v>2.5</v>
      </c>
      <c r="I64" s="17">
        <f t="shared" si="6"/>
        <v>3.0183728000000003</v>
      </c>
      <c r="J64">
        <f t="shared" si="7"/>
        <v>15.091864000000001</v>
      </c>
    </row>
    <row r="65" spans="1:11" ht="14.4" x14ac:dyDescent="0.3">
      <c r="A65" s="15">
        <v>41</v>
      </c>
      <c r="B65" s="16">
        <v>2.2999999999999998</v>
      </c>
      <c r="C65" s="16">
        <v>1.02</v>
      </c>
      <c r="G65" s="17">
        <f t="shared" si="4"/>
        <v>2</v>
      </c>
      <c r="H65" s="18">
        <f t="shared" si="5"/>
        <v>2.2999999999999998</v>
      </c>
      <c r="I65" s="17">
        <f t="shared" si="6"/>
        <v>3.3464567999999999</v>
      </c>
      <c r="J65">
        <f t="shared" si="7"/>
        <v>15.393701279999998</v>
      </c>
    </row>
    <row r="66" spans="1:11" ht="14.4" x14ac:dyDescent="0.3">
      <c r="A66" s="15">
        <v>43</v>
      </c>
      <c r="B66" s="16">
        <v>2</v>
      </c>
      <c r="C66" s="16">
        <v>0.37</v>
      </c>
      <c r="G66" s="17">
        <f t="shared" si="4"/>
        <v>2</v>
      </c>
      <c r="H66" s="18">
        <f t="shared" si="5"/>
        <v>2</v>
      </c>
      <c r="I66" s="17">
        <f t="shared" si="6"/>
        <v>1.2139108000000001</v>
      </c>
      <c r="J66">
        <f t="shared" si="7"/>
        <v>4.8556432000000003</v>
      </c>
    </row>
    <row r="67" spans="1:11" ht="14.4" x14ac:dyDescent="0.3">
      <c r="A67" s="15">
        <v>45</v>
      </c>
      <c r="B67" s="16">
        <v>0.8</v>
      </c>
      <c r="C67" s="16">
        <v>0.71</v>
      </c>
      <c r="G67" s="17">
        <f t="shared" si="4"/>
        <v>2</v>
      </c>
      <c r="H67" s="18">
        <f t="shared" si="5"/>
        <v>0.8</v>
      </c>
      <c r="I67" s="17">
        <f t="shared" si="6"/>
        <v>2.3293963999999998</v>
      </c>
      <c r="J67">
        <f t="shared" si="7"/>
        <v>3.7270342400000001</v>
      </c>
    </row>
    <row r="68" spans="1:11" ht="14.4" x14ac:dyDescent="0.3">
      <c r="A68" s="15">
        <v>47</v>
      </c>
      <c r="B68" s="16">
        <v>0.6</v>
      </c>
      <c r="C68" s="16">
        <v>0.33</v>
      </c>
      <c r="G68" s="17">
        <f t="shared" si="4"/>
        <v>1.75</v>
      </c>
      <c r="H68" s="18">
        <f t="shared" si="5"/>
        <v>0.6</v>
      </c>
      <c r="I68" s="17">
        <f t="shared" si="6"/>
        <v>1.0826772</v>
      </c>
      <c r="J68">
        <f t="shared" si="7"/>
        <v>1.1368110600000001</v>
      </c>
    </row>
    <row r="69" spans="1:11" ht="14.4" x14ac:dyDescent="0.3">
      <c r="A69" s="15">
        <v>48.5</v>
      </c>
      <c r="B69" s="16">
        <v>0.1</v>
      </c>
      <c r="C69" s="16">
        <v>0.04</v>
      </c>
      <c r="D69" s="10"/>
      <c r="E69" s="10"/>
      <c r="F69" s="10"/>
    </row>
    <row r="71" spans="1:11" ht="14.4" x14ac:dyDescent="0.3">
      <c r="A71" s="8" t="s">
        <v>33</v>
      </c>
      <c r="B71" s="9"/>
      <c r="C71" s="9"/>
      <c r="D71" s="10"/>
      <c r="E71" s="10"/>
      <c r="F71" s="10"/>
    </row>
    <row r="72" spans="1:11" ht="14.4" x14ac:dyDescent="0.3">
      <c r="A72" s="8" t="s">
        <v>54</v>
      </c>
      <c r="B72" s="11"/>
      <c r="C72" s="11"/>
      <c r="D72" s="10"/>
      <c r="E72" s="10"/>
      <c r="F72" s="10"/>
      <c r="G72" s="12" t="s">
        <v>35</v>
      </c>
      <c r="H72" s="12" t="s">
        <v>36</v>
      </c>
      <c r="I72" s="12" t="s">
        <v>37</v>
      </c>
      <c r="J72" s="12" t="s">
        <v>38</v>
      </c>
      <c r="K72" s="12" t="s">
        <v>39</v>
      </c>
    </row>
    <row r="73" spans="1:11" ht="15" thickBot="1" x14ac:dyDescent="0.35">
      <c r="A73" s="13" t="s">
        <v>55</v>
      </c>
      <c r="B73" s="14" t="s">
        <v>41</v>
      </c>
      <c r="C73" s="14" t="s">
        <v>42</v>
      </c>
      <c r="D73" s="10"/>
      <c r="E73" s="10"/>
      <c r="F73" s="10"/>
      <c r="G73" s="12" t="s">
        <v>43</v>
      </c>
      <c r="H73" s="12" t="s">
        <v>43</v>
      </c>
      <c r="I73" s="12" t="s">
        <v>44</v>
      </c>
      <c r="J73" s="12" t="s">
        <v>45</v>
      </c>
      <c r="K73" s="12" t="s">
        <v>45</v>
      </c>
    </row>
    <row r="74" spans="1:11" ht="15" thickTop="1" x14ac:dyDescent="0.3">
      <c r="A74" s="15">
        <v>48</v>
      </c>
      <c r="B74" s="16">
        <v>0.1</v>
      </c>
      <c r="C74" s="16">
        <v>0</v>
      </c>
      <c r="D74" s="10"/>
      <c r="E74" s="10"/>
      <c r="F74" s="10"/>
      <c r="G74" s="17"/>
      <c r="H74" s="17"/>
      <c r="I74" s="17"/>
    </row>
    <row r="75" spans="1:11" ht="14.4" x14ac:dyDescent="0.3">
      <c r="A75" s="15">
        <v>46.5</v>
      </c>
      <c r="B75" s="16">
        <v>0.24</v>
      </c>
      <c r="C75" s="16">
        <v>-0.01</v>
      </c>
      <c r="D75" s="10"/>
      <c r="E75" s="10"/>
      <c r="F75" s="16" t="s">
        <v>56</v>
      </c>
      <c r="G75" s="17">
        <f>((A76-A74)/2)*-1</f>
        <v>1.8000000000000007</v>
      </c>
      <c r="H75" s="18">
        <f>B75</f>
        <v>0.24</v>
      </c>
      <c r="I75" s="17">
        <f>C75*3.28084</f>
        <v>-3.2808400000000001E-2</v>
      </c>
      <c r="J75">
        <f>G75*H75*I75</f>
        <v>-1.4173228800000007E-2</v>
      </c>
      <c r="K75">
        <f>SUM(J75:J99)</f>
        <v>93.282762171400009</v>
      </c>
    </row>
    <row r="76" spans="1:11" ht="14.4" x14ac:dyDescent="0.3">
      <c r="A76" s="15">
        <v>44.4</v>
      </c>
      <c r="B76" s="16">
        <v>0.6</v>
      </c>
      <c r="C76" s="16">
        <v>0.06</v>
      </c>
      <c r="D76" s="10"/>
      <c r="E76" s="16" t="s">
        <v>47</v>
      </c>
      <c r="F76" s="16">
        <v>48</v>
      </c>
      <c r="G76" s="17">
        <f t="shared" ref="G76:G99" si="8">((A77-A75)/2)*-1</f>
        <v>1.6000000000000014</v>
      </c>
      <c r="H76" s="18">
        <f t="shared" ref="H76:H99" si="9">B76</f>
        <v>0.6</v>
      </c>
      <c r="I76" s="17">
        <f t="shared" ref="I76:I99" si="10">C76*3.28084</f>
        <v>0.19685039999999998</v>
      </c>
      <c r="J76">
        <f t="shared" ref="J76:J99" si="11">G76*H76*I76</f>
        <v>0.18897638400000014</v>
      </c>
    </row>
    <row r="77" spans="1:11" ht="14.4" x14ac:dyDescent="0.3">
      <c r="A77" s="15">
        <v>43.3</v>
      </c>
      <c r="B77" s="16">
        <v>0.72</v>
      </c>
      <c r="C77" s="16">
        <v>0.47</v>
      </c>
      <c r="D77" s="10"/>
      <c r="E77" s="16" t="s">
        <v>48</v>
      </c>
      <c r="F77" s="16">
        <v>9</v>
      </c>
      <c r="G77" s="17">
        <f t="shared" si="8"/>
        <v>1.3000000000000007</v>
      </c>
      <c r="H77" s="18">
        <f t="shared" si="9"/>
        <v>0.72</v>
      </c>
      <c r="I77" s="17">
        <f t="shared" si="10"/>
        <v>1.5419947999999999</v>
      </c>
      <c r="J77">
        <f t="shared" si="11"/>
        <v>1.4433071328000007</v>
      </c>
    </row>
    <row r="78" spans="1:11" ht="14.4" x14ac:dyDescent="0.3">
      <c r="A78" s="15">
        <v>41.8</v>
      </c>
      <c r="B78" s="16">
        <v>0.88</v>
      </c>
      <c r="C78" s="16">
        <v>0.54</v>
      </c>
      <c r="D78" s="10"/>
      <c r="E78" s="10"/>
      <c r="F78" s="10"/>
      <c r="G78" s="17">
        <f t="shared" si="8"/>
        <v>1.5499999999999972</v>
      </c>
      <c r="H78" s="18">
        <f t="shared" si="9"/>
        <v>0.88</v>
      </c>
      <c r="I78" s="17">
        <f t="shared" si="10"/>
        <v>1.7716536000000001</v>
      </c>
      <c r="J78">
        <f t="shared" si="11"/>
        <v>2.4165355103999957</v>
      </c>
    </row>
    <row r="79" spans="1:11" ht="14.4" x14ac:dyDescent="0.3">
      <c r="A79" s="15">
        <v>40.200000000000003</v>
      </c>
      <c r="B79" s="16">
        <v>1</v>
      </c>
      <c r="C79" s="16">
        <v>0.51</v>
      </c>
      <c r="D79" s="10"/>
      <c r="E79" s="10"/>
      <c r="F79" s="10"/>
      <c r="G79" s="17">
        <f t="shared" si="8"/>
        <v>1.2999999999999972</v>
      </c>
      <c r="H79" s="18">
        <f t="shared" si="9"/>
        <v>1</v>
      </c>
      <c r="I79" s="17">
        <f t="shared" si="10"/>
        <v>1.6732283999999999</v>
      </c>
      <c r="J79">
        <f t="shared" si="11"/>
        <v>2.175196919999995</v>
      </c>
    </row>
    <row r="80" spans="1:11" ht="14.4" x14ac:dyDescent="0.3">
      <c r="A80" s="15">
        <v>39.200000000000003</v>
      </c>
      <c r="B80" s="16">
        <v>1</v>
      </c>
      <c r="C80" s="16">
        <v>0.77</v>
      </c>
      <c r="D80" s="10"/>
      <c r="E80" s="10"/>
      <c r="F80" s="10"/>
      <c r="G80" s="17">
        <f t="shared" si="8"/>
        <v>1</v>
      </c>
      <c r="H80" s="18">
        <f t="shared" si="9"/>
        <v>1</v>
      </c>
      <c r="I80" s="17">
        <f t="shared" si="10"/>
        <v>2.5262468</v>
      </c>
      <c r="J80">
        <f t="shared" si="11"/>
        <v>2.5262468</v>
      </c>
    </row>
    <row r="81" spans="1:10" ht="14.4" x14ac:dyDescent="0.3">
      <c r="A81" s="15">
        <v>38.200000000000003</v>
      </c>
      <c r="B81" s="16">
        <v>1.1499999999999999</v>
      </c>
      <c r="C81" s="16">
        <v>0.6</v>
      </c>
      <c r="D81" s="10"/>
      <c r="E81" s="10"/>
      <c r="F81" s="10"/>
      <c r="G81" s="17">
        <f t="shared" si="8"/>
        <v>1.1000000000000014</v>
      </c>
      <c r="H81" s="18">
        <f t="shared" si="9"/>
        <v>1.1499999999999999</v>
      </c>
      <c r="I81" s="17">
        <f t="shared" si="10"/>
        <v>1.9685039999999998</v>
      </c>
      <c r="J81">
        <f t="shared" si="11"/>
        <v>2.4901575600000028</v>
      </c>
    </row>
    <row r="82" spans="1:10" ht="14.4" x14ac:dyDescent="0.3">
      <c r="A82" s="15">
        <v>37</v>
      </c>
      <c r="B82" s="16">
        <v>1.2</v>
      </c>
      <c r="C82" s="16">
        <v>0.68</v>
      </c>
      <c r="D82" s="10"/>
      <c r="E82" s="10"/>
      <c r="F82" s="10"/>
      <c r="G82" s="17">
        <f t="shared" si="8"/>
        <v>1.1000000000000014</v>
      </c>
      <c r="H82" s="18">
        <f t="shared" si="9"/>
        <v>1.2</v>
      </c>
      <c r="I82" s="17">
        <f t="shared" si="10"/>
        <v>2.2309711999999999</v>
      </c>
      <c r="J82">
        <f t="shared" si="11"/>
        <v>2.9448819840000033</v>
      </c>
    </row>
    <row r="83" spans="1:10" ht="14.4" x14ac:dyDescent="0.3">
      <c r="A83" s="15">
        <v>36</v>
      </c>
      <c r="B83" s="16">
        <v>1.2</v>
      </c>
      <c r="C83" s="16">
        <v>0.55000000000000004</v>
      </c>
      <c r="D83" s="10"/>
      <c r="E83" s="10"/>
      <c r="F83" s="10"/>
      <c r="G83" s="17">
        <f t="shared" si="8"/>
        <v>1</v>
      </c>
      <c r="H83" s="18">
        <f t="shared" si="9"/>
        <v>1.2</v>
      </c>
      <c r="I83" s="17">
        <f t="shared" si="10"/>
        <v>1.8044620000000002</v>
      </c>
      <c r="J83">
        <f t="shared" si="11"/>
        <v>2.1653544</v>
      </c>
    </row>
    <row r="84" spans="1:10" ht="14.4" x14ac:dyDescent="0.3">
      <c r="A84" s="15">
        <v>35</v>
      </c>
      <c r="B84" s="16">
        <v>1.2</v>
      </c>
      <c r="C84" s="16">
        <v>0.77</v>
      </c>
      <c r="D84" s="10"/>
      <c r="E84" s="10"/>
      <c r="F84" s="10"/>
      <c r="G84" s="17">
        <f t="shared" si="8"/>
        <v>1</v>
      </c>
      <c r="H84" s="18">
        <f t="shared" si="9"/>
        <v>1.2</v>
      </c>
      <c r="I84" s="17">
        <f t="shared" si="10"/>
        <v>2.5262468</v>
      </c>
      <c r="J84">
        <f t="shared" si="11"/>
        <v>3.0314961600000001</v>
      </c>
    </row>
    <row r="85" spans="1:10" ht="14.4" x14ac:dyDescent="0.3">
      <c r="A85" s="15">
        <v>34</v>
      </c>
      <c r="B85" s="16">
        <v>1.25</v>
      </c>
      <c r="C85" s="16">
        <v>0.78</v>
      </c>
      <c r="D85" s="10"/>
      <c r="G85" s="17">
        <f t="shared" si="8"/>
        <v>1.5</v>
      </c>
      <c r="H85" s="18">
        <f t="shared" si="9"/>
        <v>1.25</v>
      </c>
      <c r="I85" s="17">
        <f t="shared" si="10"/>
        <v>2.5590552</v>
      </c>
      <c r="J85">
        <f t="shared" si="11"/>
        <v>4.7982284999999996</v>
      </c>
    </row>
    <row r="86" spans="1:10" ht="14.4" x14ac:dyDescent="0.3">
      <c r="A86" s="15">
        <v>32</v>
      </c>
      <c r="B86" s="16">
        <v>1.2</v>
      </c>
      <c r="C86" s="16">
        <v>1.03</v>
      </c>
      <c r="D86" s="10"/>
      <c r="G86" s="17">
        <f t="shared" si="8"/>
        <v>2</v>
      </c>
      <c r="H86" s="18">
        <f t="shared" si="9"/>
        <v>1.2</v>
      </c>
      <c r="I86" s="17">
        <f t="shared" si="10"/>
        <v>3.3792651999999999</v>
      </c>
      <c r="J86">
        <f t="shared" si="11"/>
        <v>8.1102364799999993</v>
      </c>
    </row>
    <row r="87" spans="1:10" ht="14.4" x14ac:dyDescent="0.3">
      <c r="A87" s="15">
        <v>30</v>
      </c>
      <c r="B87" s="16">
        <v>1.2</v>
      </c>
      <c r="C87" s="16">
        <v>0.83</v>
      </c>
      <c r="D87" s="10"/>
      <c r="G87" s="17">
        <f t="shared" si="8"/>
        <v>2</v>
      </c>
      <c r="H87" s="18">
        <f t="shared" si="9"/>
        <v>1.2</v>
      </c>
      <c r="I87" s="17">
        <f t="shared" si="10"/>
        <v>2.7230971999999998</v>
      </c>
      <c r="J87">
        <f t="shared" si="11"/>
        <v>6.5354332799999995</v>
      </c>
    </row>
    <row r="88" spans="1:10" ht="14.4" x14ac:dyDescent="0.3">
      <c r="A88" s="15">
        <v>28</v>
      </c>
      <c r="B88" s="16">
        <v>1.1000000000000001</v>
      </c>
      <c r="C88" s="16">
        <v>0.84</v>
      </c>
      <c r="D88" s="10"/>
      <c r="G88" s="17">
        <f t="shared" si="8"/>
        <v>1.5</v>
      </c>
      <c r="H88" s="18">
        <f t="shared" si="9"/>
        <v>1.1000000000000001</v>
      </c>
      <c r="I88" s="17">
        <f t="shared" si="10"/>
        <v>2.7559055999999997</v>
      </c>
      <c r="J88">
        <f t="shared" si="11"/>
        <v>4.5472442399999995</v>
      </c>
    </row>
    <row r="89" spans="1:10" ht="14.4" x14ac:dyDescent="0.3">
      <c r="A89" s="15">
        <v>27</v>
      </c>
      <c r="B89" s="16">
        <v>1.1499999999999999</v>
      </c>
      <c r="C89" s="16">
        <v>0.76</v>
      </c>
      <c r="D89" s="10"/>
      <c r="G89" s="17">
        <f t="shared" si="8"/>
        <v>1</v>
      </c>
      <c r="H89" s="18">
        <f t="shared" si="9"/>
        <v>1.1499999999999999</v>
      </c>
      <c r="I89" s="17">
        <f t="shared" si="10"/>
        <v>2.4934384000000001</v>
      </c>
      <c r="J89">
        <f t="shared" si="11"/>
        <v>2.8674541599999999</v>
      </c>
    </row>
    <row r="90" spans="1:10" ht="14.4" x14ac:dyDescent="0.3">
      <c r="A90" s="15">
        <v>26</v>
      </c>
      <c r="B90" s="16">
        <v>1.22</v>
      </c>
      <c r="C90" s="16">
        <v>0.53</v>
      </c>
      <c r="D90" s="10"/>
      <c r="G90" s="17">
        <f t="shared" si="8"/>
        <v>1</v>
      </c>
      <c r="H90" s="18">
        <f t="shared" si="9"/>
        <v>1.22</v>
      </c>
      <c r="I90" s="17">
        <f t="shared" si="10"/>
        <v>1.7388452000000001</v>
      </c>
      <c r="J90">
        <f t="shared" si="11"/>
        <v>2.121391144</v>
      </c>
    </row>
    <row r="91" spans="1:10" ht="14.4" x14ac:dyDescent="0.3">
      <c r="A91" s="15">
        <v>25</v>
      </c>
      <c r="B91" s="16">
        <v>1.3</v>
      </c>
      <c r="C91" s="16">
        <v>0.8</v>
      </c>
      <c r="D91" s="10"/>
      <c r="G91" s="17">
        <f t="shared" si="8"/>
        <v>1.25</v>
      </c>
      <c r="H91" s="18">
        <f t="shared" si="9"/>
        <v>1.3</v>
      </c>
      <c r="I91" s="17">
        <f t="shared" si="10"/>
        <v>2.6246720000000003</v>
      </c>
      <c r="J91">
        <f t="shared" si="11"/>
        <v>4.265092000000001</v>
      </c>
    </row>
    <row r="92" spans="1:10" ht="14.4" x14ac:dyDescent="0.3">
      <c r="A92" s="15">
        <v>23.5</v>
      </c>
      <c r="B92" s="16">
        <v>1.3</v>
      </c>
      <c r="C92" s="16">
        <v>0.36</v>
      </c>
      <c r="D92" s="16" t="s">
        <v>57</v>
      </c>
      <c r="G92" s="17">
        <f t="shared" si="8"/>
        <v>2</v>
      </c>
      <c r="H92" s="18">
        <f t="shared" si="9"/>
        <v>1.3</v>
      </c>
      <c r="I92" s="17">
        <f t="shared" si="10"/>
        <v>1.1811023999999999</v>
      </c>
      <c r="J92">
        <f t="shared" si="11"/>
        <v>3.07086624</v>
      </c>
    </row>
    <row r="93" spans="1:10" ht="14.4" x14ac:dyDescent="0.3">
      <c r="A93" s="15">
        <v>21</v>
      </c>
      <c r="B93" s="16">
        <v>1.45</v>
      </c>
      <c r="C93" s="16">
        <v>0.89</v>
      </c>
      <c r="D93" s="10"/>
      <c r="G93" s="17">
        <f t="shared" si="8"/>
        <v>2.25</v>
      </c>
      <c r="H93" s="18">
        <f t="shared" si="9"/>
        <v>1.45</v>
      </c>
      <c r="I93" s="17">
        <f t="shared" si="10"/>
        <v>2.9199476</v>
      </c>
      <c r="J93">
        <f t="shared" si="11"/>
        <v>9.5263290449999989</v>
      </c>
    </row>
    <row r="94" spans="1:10" ht="14.4" x14ac:dyDescent="0.3">
      <c r="A94" s="15">
        <v>19</v>
      </c>
      <c r="B94" s="16">
        <v>1.45</v>
      </c>
      <c r="C94" s="16">
        <v>1.05</v>
      </c>
      <c r="D94" s="10"/>
      <c r="G94" s="17">
        <f t="shared" si="8"/>
        <v>1.5</v>
      </c>
      <c r="H94" s="18">
        <f t="shared" si="9"/>
        <v>1.45</v>
      </c>
      <c r="I94" s="17">
        <f t="shared" si="10"/>
        <v>3.4448820000000002</v>
      </c>
      <c r="J94">
        <f t="shared" si="11"/>
        <v>7.4926183499999999</v>
      </c>
    </row>
    <row r="95" spans="1:10" ht="14.4" x14ac:dyDescent="0.3">
      <c r="A95" s="15">
        <v>18</v>
      </c>
      <c r="B95" s="16">
        <v>1.3</v>
      </c>
      <c r="C95" s="16">
        <v>0.94</v>
      </c>
      <c r="D95" s="10"/>
      <c r="G95" s="17">
        <f t="shared" si="8"/>
        <v>1.5</v>
      </c>
      <c r="H95" s="18">
        <f t="shared" si="9"/>
        <v>1.3</v>
      </c>
      <c r="I95" s="17">
        <f t="shared" si="10"/>
        <v>3.0839895999999998</v>
      </c>
      <c r="J95">
        <f t="shared" si="11"/>
        <v>6.0137797200000005</v>
      </c>
    </row>
    <row r="96" spans="1:10" ht="14.4" x14ac:dyDescent="0.3">
      <c r="A96" s="15">
        <v>16</v>
      </c>
      <c r="B96" s="16">
        <v>1</v>
      </c>
      <c r="C96" s="16">
        <v>0.95</v>
      </c>
      <c r="D96" s="10"/>
      <c r="G96" s="17">
        <f t="shared" si="8"/>
        <v>2</v>
      </c>
      <c r="H96" s="18">
        <f t="shared" si="9"/>
        <v>1</v>
      </c>
      <c r="I96" s="17">
        <f t="shared" si="10"/>
        <v>3.1167979999999997</v>
      </c>
      <c r="J96">
        <f t="shared" si="11"/>
        <v>6.2335959999999995</v>
      </c>
    </row>
    <row r="97" spans="1:11" ht="14.4" x14ac:dyDescent="0.3">
      <c r="A97" s="15">
        <v>14</v>
      </c>
      <c r="B97" s="16">
        <v>1</v>
      </c>
      <c r="C97" s="16">
        <v>0.91</v>
      </c>
      <c r="D97" s="10"/>
      <c r="G97" s="17">
        <f t="shared" si="8"/>
        <v>2.25</v>
      </c>
      <c r="H97" s="18">
        <f t="shared" si="9"/>
        <v>1</v>
      </c>
      <c r="I97" s="17">
        <f t="shared" si="10"/>
        <v>2.9855643999999999</v>
      </c>
      <c r="J97">
        <f t="shared" si="11"/>
        <v>6.7175199000000001</v>
      </c>
    </row>
    <row r="98" spans="1:11" ht="14.4" x14ac:dyDescent="0.3">
      <c r="A98" s="15">
        <v>11.5</v>
      </c>
      <c r="B98" s="16">
        <v>1.1000000000000001</v>
      </c>
      <c r="C98" s="16">
        <v>0.01</v>
      </c>
      <c r="D98" s="10"/>
      <c r="G98" s="17">
        <f t="shared" si="8"/>
        <v>2</v>
      </c>
      <c r="H98" s="18">
        <f t="shared" si="9"/>
        <v>1.1000000000000001</v>
      </c>
      <c r="I98" s="17">
        <f t="shared" si="10"/>
        <v>3.2808400000000001E-2</v>
      </c>
      <c r="J98">
        <f t="shared" si="11"/>
        <v>7.2178480000000003E-2</v>
      </c>
    </row>
    <row r="99" spans="1:11" ht="14.4" x14ac:dyDescent="0.3">
      <c r="A99" s="15">
        <v>10</v>
      </c>
      <c r="B99" s="16">
        <v>0.99</v>
      </c>
      <c r="C99" s="16">
        <v>0.38</v>
      </c>
      <c r="D99" s="10"/>
      <c r="G99" s="17">
        <f t="shared" si="8"/>
        <v>1.25</v>
      </c>
      <c r="H99" s="18">
        <f t="shared" si="9"/>
        <v>0.99</v>
      </c>
      <c r="I99" s="17">
        <f t="shared" si="10"/>
        <v>1.2467192</v>
      </c>
      <c r="J99">
        <f t="shared" si="11"/>
        <v>1.54281501</v>
      </c>
    </row>
    <row r="100" spans="1:11" ht="14.4" x14ac:dyDescent="0.3">
      <c r="A100" s="15">
        <v>9</v>
      </c>
      <c r="B100" s="16">
        <v>0.3</v>
      </c>
      <c r="C100" s="16">
        <v>0</v>
      </c>
      <c r="D100" s="10"/>
    </row>
    <row r="102" spans="1:11" ht="14.4" x14ac:dyDescent="0.3">
      <c r="A102" s="8" t="s">
        <v>33</v>
      </c>
      <c r="B102" s="9"/>
      <c r="C102" s="9"/>
      <c r="D102" s="10"/>
      <c r="E102" s="10"/>
      <c r="F102" s="10"/>
      <c r="G102" s="10"/>
    </row>
    <row r="103" spans="1:11" ht="14.4" x14ac:dyDescent="0.3">
      <c r="A103" s="8" t="s">
        <v>58</v>
      </c>
      <c r="B103" s="11"/>
      <c r="C103" s="11"/>
      <c r="D103" s="10"/>
      <c r="E103" s="10"/>
      <c r="F103" s="10"/>
      <c r="G103" s="12" t="s">
        <v>35</v>
      </c>
      <c r="H103" s="12" t="s">
        <v>36</v>
      </c>
      <c r="I103" s="12" t="s">
        <v>37</v>
      </c>
      <c r="J103" s="12" t="s">
        <v>38</v>
      </c>
      <c r="K103" s="12" t="s">
        <v>39</v>
      </c>
    </row>
    <row r="104" spans="1:11" ht="15" thickBot="1" x14ac:dyDescent="0.35">
      <c r="A104" s="13" t="s">
        <v>59</v>
      </c>
      <c r="B104" s="14" t="s">
        <v>41</v>
      </c>
      <c r="C104" s="14" t="s">
        <v>42</v>
      </c>
      <c r="D104" s="10"/>
      <c r="E104" s="10"/>
      <c r="F104" s="16" t="s">
        <v>60</v>
      </c>
      <c r="G104" s="12" t="s">
        <v>43</v>
      </c>
      <c r="H104" s="12" t="s">
        <v>43</v>
      </c>
      <c r="I104" s="12" t="s">
        <v>44</v>
      </c>
      <c r="J104" s="12" t="s">
        <v>45</v>
      </c>
      <c r="K104" s="12" t="s">
        <v>45</v>
      </c>
    </row>
    <row r="105" spans="1:11" ht="15" thickTop="1" x14ac:dyDescent="0.3">
      <c r="A105" s="15">
        <v>2</v>
      </c>
      <c r="B105" s="16">
        <v>0.3</v>
      </c>
      <c r="C105" s="16">
        <v>0</v>
      </c>
      <c r="D105" s="10"/>
      <c r="E105" s="16" t="s">
        <v>47</v>
      </c>
      <c r="F105" s="16">
        <v>2</v>
      </c>
      <c r="G105" s="17"/>
      <c r="H105" s="17"/>
      <c r="I105" s="17"/>
    </row>
    <row r="106" spans="1:11" ht="14.4" x14ac:dyDescent="0.3">
      <c r="A106" s="15">
        <v>2.5</v>
      </c>
      <c r="B106" s="16">
        <v>0.96</v>
      </c>
      <c r="C106" s="16">
        <v>0</v>
      </c>
      <c r="D106" s="10"/>
      <c r="E106" s="16" t="s">
        <v>48</v>
      </c>
      <c r="F106" s="16">
        <v>13.9</v>
      </c>
      <c r="G106" s="17">
        <f>(A107-A105)*3.28084/2</f>
        <v>1.1482940000000004</v>
      </c>
      <c r="H106" s="18">
        <f>B106</f>
        <v>0.96</v>
      </c>
      <c r="I106" s="17">
        <f>C106*3.28084</f>
        <v>0</v>
      </c>
      <c r="J106">
        <f>G106*H106*I106</f>
        <v>0</v>
      </c>
      <c r="K106">
        <f>SUM(J106:J130)</f>
        <v>84.91751728363343</v>
      </c>
    </row>
    <row r="107" spans="1:11" ht="14.4" x14ac:dyDescent="0.3">
      <c r="A107" s="15">
        <v>2.7</v>
      </c>
      <c r="B107" s="16">
        <v>1.2</v>
      </c>
      <c r="C107" s="16">
        <v>0.03</v>
      </c>
      <c r="D107" s="10"/>
      <c r="E107" s="10"/>
      <c r="F107" s="10"/>
      <c r="G107" s="17">
        <f t="shared" ref="G107:G130" si="12">(A108-A106)*3.28084/2</f>
        <v>0.82020999999999999</v>
      </c>
      <c r="H107" s="18">
        <f t="shared" ref="H107:H130" si="13">B107</f>
        <v>1.2</v>
      </c>
      <c r="I107" s="17">
        <f t="shared" ref="I107:I130" si="14">C107*3.28084</f>
        <v>9.842519999999999E-2</v>
      </c>
      <c r="J107">
        <f t="shared" ref="J107:J130" si="15">G107*H107*I107</f>
        <v>9.6875199950399976E-2</v>
      </c>
    </row>
    <row r="108" spans="1:11" ht="14.4" x14ac:dyDescent="0.3">
      <c r="A108" s="15">
        <v>3</v>
      </c>
      <c r="B108" s="16">
        <v>1.1499999999999999</v>
      </c>
      <c r="C108" s="16">
        <v>0.31</v>
      </c>
      <c r="D108" s="10" t="s">
        <v>61</v>
      </c>
      <c r="E108" s="16" t="s">
        <v>53</v>
      </c>
      <c r="F108" s="16">
        <v>0.52</v>
      </c>
      <c r="G108" s="17">
        <f t="shared" si="12"/>
        <v>1.3123359999999997</v>
      </c>
      <c r="H108" s="18">
        <f t="shared" si="13"/>
        <v>1.1499999999999999</v>
      </c>
      <c r="I108" s="17">
        <f t="shared" si="14"/>
        <v>1.0170604000000001</v>
      </c>
      <c r="J108">
        <f t="shared" si="15"/>
        <v>1.5349337236585596</v>
      </c>
    </row>
    <row r="109" spans="1:11" ht="14.4" x14ac:dyDescent="0.3">
      <c r="A109" s="15">
        <v>3.5</v>
      </c>
      <c r="B109" s="16">
        <v>1.2</v>
      </c>
      <c r="C109" s="16">
        <v>0.5</v>
      </c>
      <c r="D109" s="10"/>
      <c r="E109" s="10"/>
      <c r="F109" s="10"/>
      <c r="G109" s="17">
        <f t="shared" si="12"/>
        <v>1.8044619999999993</v>
      </c>
      <c r="H109" s="18">
        <f t="shared" si="13"/>
        <v>1.2</v>
      </c>
      <c r="I109" s="17">
        <f t="shared" si="14"/>
        <v>1.64042</v>
      </c>
      <c r="J109">
        <f t="shared" si="15"/>
        <v>3.5520906648479986</v>
      </c>
    </row>
    <row r="110" spans="1:11" ht="14.4" x14ac:dyDescent="0.3">
      <c r="A110" s="15">
        <v>4.0999999999999996</v>
      </c>
      <c r="B110" s="16">
        <v>1.3</v>
      </c>
      <c r="C110" s="16">
        <v>0.52</v>
      </c>
      <c r="D110" s="10"/>
      <c r="E110" s="10"/>
      <c r="F110" s="10"/>
      <c r="G110" s="17">
        <f t="shared" si="12"/>
        <v>1.64042</v>
      </c>
      <c r="H110" s="18">
        <f t="shared" si="13"/>
        <v>1.3</v>
      </c>
      <c r="I110" s="17">
        <f t="shared" si="14"/>
        <v>1.7060368000000001</v>
      </c>
      <c r="J110">
        <f t="shared" si="15"/>
        <v>3.6382019536928003</v>
      </c>
    </row>
    <row r="111" spans="1:11" ht="14.4" x14ac:dyDescent="0.3">
      <c r="A111" s="15">
        <v>4.5</v>
      </c>
      <c r="B111" s="16">
        <v>1.34</v>
      </c>
      <c r="C111" s="16">
        <v>0.54</v>
      </c>
      <c r="D111" s="10"/>
      <c r="E111" s="10"/>
      <c r="F111" s="10"/>
      <c r="G111" s="17">
        <f t="shared" si="12"/>
        <v>1.4763780000000006</v>
      </c>
      <c r="H111" s="18">
        <f t="shared" si="13"/>
        <v>1.34</v>
      </c>
      <c r="I111" s="17">
        <f t="shared" si="14"/>
        <v>1.7716536000000001</v>
      </c>
      <c r="J111">
        <f t="shared" si="15"/>
        <v>3.5049447342054738</v>
      </c>
    </row>
    <row r="112" spans="1:11" ht="14.4" x14ac:dyDescent="0.3">
      <c r="A112" s="15">
        <v>5</v>
      </c>
      <c r="B112" s="16">
        <v>1.25</v>
      </c>
      <c r="C112" s="16">
        <v>0.53</v>
      </c>
      <c r="D112" s="10"/>
      <c r="E112" s="10"/>
      <c r="F112" s="10"/>
      <c r="G112" s="17">
        <f t="shared" si="12"/>
        <v>1.4763780000000006</v>
      </c>
      <c r="H112" s="18">
        <f t="shared" si="13"/>
        <v>1.25</v>
      </c>
      <c r="I112" s="17">
        <f t="shared" si="14"/>
        <v>1.7388452000000001</v>
      </c>
      <c r="J112">
        <f t="shared" si="15"/>
        <v>3.2089909983570015</v>
      </c>
    </row>
    <row r="113" spans="1:10" ht="14.4" x14ac:dyDescent="0.3">
      <c r="A113" s="15">
        <v>5.4</v>
      </c>
      <c r="B113" s="16">
        <v>1.35</v>
      </c>
      <c r="C113" s="16">
        <v>0.54</v>
      </c>
      <c r="D113" s="10"/>
      <c r="E113" s="10"/>
      <c r="F113" s="10"/>
      <c r="G113" s="17">
        <f t="shared" si="12"/>
        <v>1.4763780000000006</v>
      </c>
      <c r="H113" s="18">
        <f t="shared" si="13"/>
        <v>1.35</v>
      </c>
      <c r="I113" s="17">
        <f t="shared" si="14"/>
        <v>1.7716536000000001</v>
      </c>
      <c r="J113">
        <f t="shared" si="15"/>
        <v>3.531101038192082</v>
      </c>
    </row>
    <row r="114" spans="1:10" ht="14.4" x14ac:dyDescent="0.3">
      <c r="A114" s="15">
        <v>5.9</v>
      </c>
      <c r="B114" s="16">
        <v>1.3</v>
      </c>
      <c r="C114" s="16">
        <v>0.51</v>
      </c>
      <c r="D114" s="10"/>
      <c r="E114" s="10"/>
      <c r="F114" s="10"/>
      <c r="G114" s="17">
        <f t="shared" si="12"/>
        <v>1.4763779999999991</v>
      </c>
      <c r="H114" s="18">
        <f t="shared" si="13"/>
        <v>1.3</v>
      </c>
      <c r="I114" s="17">
        <f t="shared" si="14"/>
        <v>1.6732283999999999</v>
      </c>
      <c r="J114">
        <f t="shared" si="15"/>
        <v>3.2114128783557576</v>
      </c>
    </row>
    <row r="115" spans="1:10" ht="14.4" x14ac:dyDescent="0.3">
      <c r="A115" s="15">
        <v>6.3</v>
      </c>
      <c r="B115" s="16">
        <v>1.2</v>
      </c>
      <c r="C115" s="16">
        <v>0.74</v>
      </c>
      <c r="D115" s="10"/>
      <c r="E115" s="10"/>
      <c r="F115" s="10"/>
      <c r="G115" s="17">
        <f t="shared" si="12"/>
        <v>1.64042</v>
      </c>
      <c r="H115" s="18">
        <f t="shared" si="13"/>
        <v>1.2</v>
      </c>
      <c r="I115" s="17">
        <f t="shared" si="14"/>
        <v>2.4278216000000001</v>
      </c>
      <c r="J115">
        <f t="shared" si="15"/>
        <v>4.7791765308863994</v>
      </c>
    </row>
    <row r="116" spans="1:10" ht="14.4" x14ac:dyDescent="0.3">
      <c r="A116" s="15">
        <v>6.9</v>
      </c>
      <c r="B116" s="16">
        <v>1.2</v>
      </c>
      <c r="C116" s="16">
        <v>0.72</v>
      </c>
      <c r="D116" s="10"/>
      <c r="E116" s="10"/>
      <c r="F116" s="10"/>
      <c r="G116" s="17">
        <f t="shared" si="12"/>
        <v>1.8044620000000009</v>
      </c>
      <c r="H116" s="18">
        <f t="shared" si="13"/>
        <v>1.2</v>
      </c>
      <c r="I116" s="17">
        <f t="shared" si="14"/>
        <v>2.3622047999999998</v>
      </c>
      <c r="J116">
        <f t="shared" si="15"/>
        <v>5.1150105573811215</v>
      </c>
    </row>
    <row r="117" spans="1:10" ht="14.4" x14ac:dyDescent="0.3">
      <c r="A117" s="15">
        <v>7.4</v>
      </c>
      <c r="B117" s="16">
        <v>1.25</v>
      </c>
      <c r="C117" s="16">
        <v>0.6</v>
      </c>
      <c r="G117" s="17">
        <f t="shared" si="12"/>
        <v>1.8044619999999993</v>
      </c>
      <c r="H117" s="18">
        <f t="shared" si="13"/>
        <v>1.25</v>
      </c>
      <c r="I117" s="17">
        <f t="shared" si="14"/>
        <v>1.9685039999999998</v>
      </c>
      <c r="J117">
        <f t="shared" si="15"/>
        <v>4.4401133310599983</v>
      </c>
    </row>
    <row r="118" spans="1:10" ht="14.4" x14ac:dyDescent="0.3">
      <c r="A118" s="15">
        <v>8</v>
      </c>
      <c r="B118" s="16">
        <v>1.4</v>
      </c>
      <c r="C118" s="16">
        <v>0.52</v>
      </c>
      <c r="G118" s="17">
        <f t="shared" si="12"/>
        <v>1.8044619999999993</v>
      </c>
      <c r="H118" s="18">
        <f t="shared" si="13"/>
        <v>1.4</v>
      </c>
      <c r="I118" s="17">
        <f t="shared" si="14"/>
        <v>1.7060368000000001</v>
      </c>
      <c r="J118">
        <f t="shared" si="15"/>
        <v>4.3098700066822389</v>
      </c>
    </row>
    <row r="119" spans="1:10" ht="14.4" x14ac:dyDescent="0.3">
      <c r="A119" s="15">
        <v>8.5</v>
      </c>
      <c r="B119" s="16">
        <v>1.1499999999999999</v>
      </c>
      <c r="C119" s="16">
        <v>0.82</v>
      </c>
      <c r="G119" s="17">
        <f t="shared" si="12"/>
        <v>1.64042</v>
      </c>
      <c r="H119" s="18">
        <f t="shared" si="13"/>
        <v>1.1499999999999999</v>
      </c>
      <c r="I119" s="17">
        <f t="shared" si="14"/>
        <v>2.6902887999999998</v>
      </c>
      <c r="J119">
        <f t="shared" si="15"/>
        <v>5.075184086290399</v>
      </c>
    </row>
    <row r="120" spans="1:10" ht="14.4" x14ac:dyDescent="0.3">
      <c r="A120" s="15">
        <v>9</v>
      </c>
      <c r="B120" s="16">
        <v>1.25</v>
      </c>
      <c r="C120" s="16">
        <v>0.73</v>
      </c>
      <c r="G120" s="17">
        <f t="shared" si="12"/>
        <v>1.64042</v>
      </c>
      <c r="H120" s="18">
        <f t="shared" si="13"/>
        <v>1.25</v>
      </c>
      <c r="I120" s="17">
        <f t="shared" si="14"/>
        <v>2.3950131999999997</v>
      </c>
      <c r="J120">
        <f t="shared" si="15"/>
        <v>4.9110344419299992</v>
      </c>
    </row>
    <row r="121" spans="1:10" ht="14.4" x14ac:dyDescent="0.3">
      <c r="A121" s="15">
        <v>9.5</v>
      </c>
      <c r="B121" s="16">
        <v>1.38</v>
      </c>
      <c r="C121" s="16">
        <v>0.78</v>
      </c>
      <c r="G121" s="17">
        <f t="shared" si="12"/>
        <v>1.4763780000000006</v>
      </c>
      <c r="H121" s="18">
        <f t="shared" si="13"/>
        <v>1.38</v>
      </c>
      <c r="I121" s="17">
        <f t="shared" si="14"/>
        <v>2.5590552</v>
      </c>
      <c r="J121">
        <f t="shared" si="15"/>
        <v>5.2138232613305293</v>
      </c>
    </row>
    <row r="122" spans="1:10" ht="14.4" x14ac:dyDescent="0.3">
      <c r="A122" s="15">
        <v>9.9</v>
      </c>
      <c r="B122" s="16">
        <v>1.34</v>
      </c>
      <c r="C122" s="16">
        <v>0.72</v>
      </c>
      <c r="G122" s="17">
        <f t="shared" si="12"/>
        <v>1.4763780000000006</v>
      </c>
      <c r="H122" s="18">
        <f t="shared" si="13"/>
        <v>1.34</v>
      </c>
      <c r="I122" s="17">
        <f t="shared" si="14"/>
        <v>2.3622047999999998</v>
      </c>
      <c r="J122">
        <f t="shared" si="15"/>
        <v>4.6732596456072981</v>
      </c>
    </row>
    <row r="123" spans="1:10" ht="14.4" x14ac:dyDescent="0.3">
      <c r="A123" s="15">
        <v>10.4</v>
      </c>
      <c r="B123" s="16">
        <v>1.4</v>
      </c>
      <c r="C123" s="16">
        <v>0.63</v>
      </c>
      <c r="G123" s="17">
        <f t="shared" si="12"/>
        <v>1.64042</v>
      </c>
      <c r="H123" s="18">
        <f t="shared" si="13"/>
        <v>1.4</v>
      </c>
      <c r="I123" s="17">
        <f t="shared" si="14"/>
        <v>2.0669292000000001</v>
      </c>
      <c r="J123">
        <f t="shared" si="15"/>
        <v>4.7468847975696002</v>
      </c>
    </row>
    <row r="124" spans="1:10" ht="14.4" x14ac:dyDescent="0.3">
      <c r="A124" s="15">
        <v>10.9</v>
      </c>
      <c r="B124" s="16">
        <v>1.4</v>
      </c>
      <c r="C124" s="16">
        <v>0.47</v>
      </c>
      <c r="G124" s="17">
        <f t="shared" si="12"/>
        <v>1.64042</v>
      </c>
      <c r="H124" s="18">
        <f t="shared" si="13"/>
        <v>1.4</v>
      </c>
      <c r="I124" s="17">
        <f t="shared" si="14"/>
        <v>1.5419947999999999</v>
      </c>
      <c r="J124">
        <f t="shared" si="15"/>
        <v>3.5413267537423994</v>
      </c>
    </row>
    <row r="125" spans="1:10" ht="14.4" x14ac:dyDescent="0.3">
      <c r="A125" s="15">
        <v>11.4</v>
      </c>
      <c r="B125" s="16">
        <v>1.4</v>
      </c>
      <c r="C125" s="16">
        <v>0.66</v>
      </c>
      <c r="G125" s="17">
        <f t="shared" si="12"/>
        <v>1.64042</v>
      </c>
      <c r="H125" s="18">
        <f t="shared" si="13"/>
        <v>1.4</v>
      </c>
      <c r="I125" s="17">
        <f t="shared" si="14"/>
        <v>2.1653544</v>
      </c>
      <c r="J125">
        <f t="shared" si="15"/>
        <v>4.9729269307871995</v>
      </c>
    </row>
    <row r="126" spans="1:10" ht="14.4" x14ac:dyDescent="0.3">
      <c r="A126" s="15">
        <v>11.9</v>
      </c>
      <c r="B126" s="16">
        <v>1.4</v>
      </c>
      <c r="C126" s="16">
        <v>0.59</v>
      </c>
      <c r="G126" s="17">
        <f t="shared" si="12"/>
        <v>1.4763780000000006</v>
      </c>
      <c r="H126" s="18">
        <f t="shared" si="13"/>
        <v>1.4</v>
      </c>
      <c r="I126" s="17">
        <f t="shared" si="14"/>
        <v>1.9356955999999998</v>
      </c>
      <c r="J126">
        <f t="shared" si="15"/>
        <v>4.0009457579515209</v>
      </c>
    </row>
    <row r="127" spans="1:10" ht="14.4" x14ac:dyDescent="0.3">
      <c r="A127" s="15">
        <v>12.3</v>
      </c>
      <c r="B127" s="16">
        <v>1.55</v>
      </c>
      <c r="C127" s="16">
        <v>0.47</v>
      </c>
      <c r="G127" s="17">
        <f t="shared" si="12"/>
        <v>1.3123359999999982</v>
      </c>
      <c r="H127" s="18">
        <f t="shared" si="13"/>
        <v>1.55</v>
      </c>
      <c r="I127" s="17">
        <f t="shared" si="14"/>
        <v>1.5419947999999999</v>
      </c>
      <c r="J127">
        <f t="shared" si="15"/>
        <v>3.1366036961718353</v>
      </c>
    </row>
    <row r="128" spans="1:10" ht="14.4" x14ac:dyDescent="0.3">
      <c r="A128" s="15">
        <v>12.7</v>
      </c>
      <c r="B128" s="16">
        <v>1.5</v>
      </c>
      <c r="C128" s="16">
        <v>0.34</v>
      </c>
      <c r="G128" s="17">
        <f t="shared" si="12"/>
        <v>1.64042</v>
      </c>
      <c r="H128" s="18">
        <f t="shared" si="13"/>
        <v>1.5</v>
      </c>
      <c r="I128" s="17">
        <f t="shared" si="14"/>
        <v>1.1154856</v>
      </c>
      <c r="J128">
        <f t="shared" si="15"/>
        <v>2.7447973319279999</v>
      </c>
    </row>
    <row r="129" spans="1:23" ht="14.4" x14ac:dyDescent="0.3">
      <c r="A129" s="15">
        <v>13.3</v>
      </c>
      <c r="B129" s="16">
        <v>0.88</v>
      </c>
      <c r="C129" s="16">
        <v>0.23</v>
      </c>
      <c r="G129" s="17">
        <f t="shared" si="12"/>
        <v>1.3123360000000011</v>
      </c>
      <c r="H129" s="18">
        <f t="shared" si="13"/>
        <v>0.88</v>
      </c>
      <c r="I129" s="17">
        <f t="shared" si="14"/>
        <v>0.75459320000000008</v>
      </c>
      <c r="J129">
        <f t="shared" si="15"/>
        <v>0.87144624310937679</v>
      </c>
    </row>
    <row r="130" spans="1:23" ht="14.4" x14ac:dyDescent="0.3">
      <c r="A130" s="15">
        <v>13.5</v>
      </c>
      <c r="B130" s="16">
        <v>0.55000000000000004</v>
      </c>
      <c r="C130" s="16">
        <v>0.06</v>
      </c>
      <c r="G130" s="17">
        <f t="shared" si="12"/>
        <v>0.98425199999999946</v>
      </c>
      <c r="H130" s="18">
        <f t="shared" si="13"/>
        <v>0.55000000000000004</v>
      </c>
      <c r="I130" s="17">
        <f t="shared" si="14"/>
        <v>0.19685039999999998</v>
      </c>
      <c r="J130">
        <f t="shared" si="15"/>
        <v>0.10656271994543995</v>
      </c>
    </row>
    <row r="131" spans="1:23" ht="14.4" x14ac:dyDescent="0.3">
      <c r="A131" s="15">
        <v>13.9</v>
      </c>
      <c r="B131" s="16">
        <v>0.1</v>
      </c>
      <c r="C131" s="16">
        <v>0</v>
      </c>
    </row>
    <row r="133" spans="1:23" ht="15" thickBot="1" x14ac:dyDescent="0.35">
      <c r="A133" s="20"/>
      <c r="B133" s="10"/>
      <c r="C133" s="10"/>
      <c r="D133" s="10"/>
      <c r="E133" s="10"/>
      <c r="F133" s="10"/>
      <c r="L133" s="10"/>
      <c r="M133" s="10"/>
      <c r="N133" s="16" t="s">
        <v>62</v>
      </c>
      <c r="O133" s="10"/>
      <c r="P133" s="10"/>
      <c r="Q133" s="10"/>
      <c r="R133" s="10"/>
      <c r="S133" s="16" t="s">
        <v>62</v>
      </c>
      <c r="T133" s="10"/>
      <c r="U133" s="13" t="s">
        <v>63</v>
      </c>
      <c r="V133" s="10"/>
      <c r="W133" s="10"/>
    </row>
    <row r="134" spans="1:23" ht="15" thickTop="1" x14ac:dyDescent="0.3">
      <c r="A134" s="8" t="s">
        <v>33</v>
      </c>
      <c r="B134" s="9"/>
      <c r="C134" s="9"/>
      <c r="D134" s="10"/>
      <c r="E134" s="10"/>
      <c r="F134" s="10"/>
      <c r="L134" s="10"/>
      <c r="M134" s="8" t="s">
        <v>33</v>
      </c>
      <c r="N134" s="9"/>
      <c r="O134" s="9"/>
      <c r="P134" s="9"/>
      <c r="Q134" s="9"/>
      <c r="R134" s="10"/>
      <c r="S134" s="8" t="s">
        <v>33</v>
      </c>
      <c r="T134" s="9"/>
      <c r="U134" s="9"/>
      <c r="V134" s="9"/>
      <c r="W134" s="9"/>
    </row>
    <row r="135" spans="1:23" ht="14.4" x14ac:dyDescent="0.3">
      <c r="A135" s="8" t="s">
        <v>64</v>
      </c>
      <c r="B135" s="11"/>
      <c r="C135" s="11"/>
      <c r="D135" s="10"/>
      <c r="E135" s="10"/>
      <c r="F135" s="10"/>
      <c r="G135" s="12" t="s">
        <v>35</v>
      </c>
      <c r="H135" s="12" t="s">
        <v>36</v>
      </c>
      <c r="I135" s="12" t="s">
        <v>37</v>
      </c>
      <c r="J135" s="12" t="s">
        <v>38</v>
      </c>
      <c r="K135" s="12" t="s">
        <v>39</v>
      </c>
      <c r="L135" s="10"/>
      <c r="M135" s="11" t="s">
        <v>64</v>
      </c>
      <c r="N135" s="11"/>
      <c r="O135" s="11"/>
      <c r="P135" s="11"/>
      <c r="Q135" s="11"/>
      <c r="R135" s="10"/>
      <c r="S135" s="11" t="s">
        <v>64</v>
      </c>
      <c r="T135" s="11"/>
      <c r="U135" s="11"/>
      <c r="V135" s="11"/>
      <c r="W135" s="11"/>
    </row>
    <row r="136" spans="1:23" ht="15" thickBot="1" x14ac:dyDescent="0.35">
      <c r="A136" s="13" t="s">
        <v>40</v>
      </c>
      <c r="B136" s="14" t="s">
        <v>41</v>
      </c>
      <c r="C136" s="14" t="s">
        <v>42</v>
      </c>
      <c r="D136" s="10"/>
      <c r="E136" s="10"/>
      <c r="F136" s="10"/>
      <c r="G136" s="12" t="s">
        <v>43</v>
      </c>
      <c r="H136" s="12" t="s">
        <v>43</v>
      </c>
      <c r="I136" s="12" t="s">
        <v>44</v>
      </c>
      <c r="J136" s="12" t="s">
        <v>45</v>
      </c>
      <c r="K136" s="12" t="s">
        <v>45</v>
      </c>
      <c r="L136" s="15"/>
      <c r="M136" s="13" t="s">
        <v>65</v>
      </c>
      <c r="N136" s="21"/>
      <c r="O136" s="14" t="s">
        <v>41</v>
      </c>
      <c r="P136" s="21"/>
      <c r="Q136" s="14" t="s">
        <v>42</v>
      </c>
      <c r="R136" s="10"/>
      <c r="S136" s="10"/>
      <c r="T136" s="21"/>
      <c r="U136" s="14" t="s">
        <v>41</v>
      </c>
      <c r="V136" s="21"/>
      <c r="W136" s="14" t="s">
        <v>42</v>
      </c>
    </row>
    <row r="137" spans="1:23" ht="15" thickTop="1" x14ac:dyDescent="0.3">
      <c r="A137" s="15">
        <v>14.6</v>
      </c>
      <c r="B137" s="16">
        <v>0.2</v>
      </c>
      <c r="C137" s="16">
        <v>-0.06</v>
      </c>
      <c r="D137" s="10"/>
      <c r="E137" s="16" t="s">
        <v>60</v>
      </c>
      <c r="F137" s="10"/>
      <c r="G137" s="17"/>
      <c r="H137" s="17"/>
      <c r="I137" s="17"/>
      <c r="L137" s="10"/>
      <c r="M137" s="10"/>
      <c r="N137" s="10"/>
      <c r="O137" s="16">
        <v>0.1</v>
      </c>
      <c r="P137" s="10"/>
      <c r="Q137" s="16">
        <v>0.25</v>
      </c>
      <c r="R137" s="10"/>
      <c r="S137" s="10"/>
      <c r="T137" s="10"/>
      <c r="U137" s="16">
        <v>0.1</v>
      </c>
      <c r="V137" s="10"/>
      <c r="W137" s="16">
        <v>0.19</v>
      </c>
    </row>
    <row r="138" spans="1:23" ht="14.4" x14ac:dyDescent="0.3">
      <c r="A138" s="15">
        <v>14</v>
      </c>
      <c r="B138" s="16">
        <v>0.6</v>
      </c>
      <c r="C138" s="16">
        <v>0.25</v>
      </c>
      <c r="D138" s="16" t="s">
        <v>47</v>
      </c>
      <c r="E138" s="16">
        <v>14.6</v>
      </c>
      <c r="F138" s="10"/>
      <c r="G138" s="17">
        <f>((A139-A137)*3.28084/2)*-1</f>
        <v>1.8044619999999993</v>
      </c>
      <c r="H138" s="18">
        <f>B138</f>
        <v>0.6</v>
      </c>
      <c r="I138" s="17">
        <f>C138*3.28084</f>
        <v>0.82020999999999999</v>
      </c>
      <c r="J138">
        <f>G138*H138*I138</f>
        <v>0.88802266621199966</v>
      </c>
      <c r="K138">
        <f>SUM(J138:J160)</f>
        <v>68.522519902694313</v>
      </c>
      <c r="L138" s="10"/>
      <c r="M138" s="10"/>
      <c r="N138" s="10"/>
      <c r="O138" s="16">
        <v>0.3</v>
      </c>
      <c r="P138" s="10"/>
      <c r="Q138" s="16">
        <v>0.31</v>
      </c>
      <c r="R138" s="10"/>
      <c r="S138" s="10"/>
      <c r="T138" s="10"/>
      <c r="U138" s="16">
        <v>0.3</v>
      </c>
      <c r="V138" s="10"/>
      <c r="W138" s="16">
        <v>0.45</v>
      </c>
    </row>
    <row r="139" spans="1:23" ht="14.4" x14ac:dyDescent="0.3">
      <c r="A139" s="15">
        <v>13.5</v>
      </c>
      <c r="B139" s="16">
        <v>1</v>
      </c>
      <c r="C139" s="16">
        <v>0.34</v>
      </c>
      <c r="D139" s="16" t="s">
        <v>48</v>
      </c>
      <c r="E139" s="16">
        <v>2.5</v>
      </c>
      <c r="F139" s="10"/>
      <c r="G139" s="17">
        <f t="shared" ref="G139:G160" si="16">((A140-A138)*3.28084/2)*-1</f>
        <v>1.64042</v>
      </c>
      <c r="H139" s="18">
        <f t="shared" ref="H139:H160" si="17">B139</f>
        <v>1</v>
      </c>
      <c r="I139" s="17">
        <f t="shared" ref="I139:I160" si="18">C139*3.28084</f>
        <v>1.1154856</v>
      </c>
      <c r="J139">
        <f t="shared" ref="J139:J160" si="19">G139*H139*I139</f>
        <v>1.8298648879519999</v>
      </c>
      <c r="L139" s="10"/>
      <c r="M139" s="10"/>
      <c r="N139" s="10"/>
      <c r="O139" s="16">
        <v>0.5</v>
      </c>
      <c r="P139" s="10"/>
      <c r="Q139" s="16">
        <v>0.38</v>
      </c>
      <c r="R139" s="10"/>
      <c r="S139" s="10"/>
      <c r="T139" s="10"/>
      <c r="U139" s="16">
        <v>0.5</v>
      </c>
      <c r="V139" s="10"/>
      <c r="W139" s="16">
        <v>0.56000000000000005</v>
      </c>
    </row>
    <row r="140" spans="1:23" ht="14.4" x14ac:dyDescent="0.3">
      <c r="A140" s="15">
        <v>13</v>
      </c>
      <c r="B140" s="16">
        <v>1.2</v>
      </c>
      <c r="C140" s="16">
        <v>0.53</v>
      </c>
      <c r="D140" s="10"/>
      <c r="E140" s="10"/>
      <c r="F140" s="10"/>
      <c r="G140" s="17">
        <f t="shared" si="16"/>
        <v>1.64042</v>
      </c>
      <c r="H140" s="18">
        <f t="shared" si="17"/>
        <v>1.2</v>
      </c>
      <c r="I140" s="17">
        <f t="shared" si="18"/>
        <v>1.7388452000000001</v>
      </c>
      <c r="J140">
        <f t="shared" si="19"/>
        <v>3.4229237315807999</v>
      </c>
      <c r="L140" s="10"/>
      <c r="M140" s="10"/>
      <c r="N140" s="10"/>
      <c r="O140" s="16">
        <v>0.7</v>
      </c>
      <c r="P140" s="10"/>
      <c r="Q140" s="16">
        <v>0.45</v>
      </c>
      <c r="R140" s="10"/>
      <c r="S140" s="10"/>
      <c r="T140" s="10"/>
      <c r="U140" s="16">
        <v>0.7</v>
      </c>
      <c r="V140" s="10"/>
      <c r="W140" s="16">
        <v>0.55000000000000004</v>
      </c>
    </row>
    <row r="141" spans="1:23" ht="14.4" x14ac:dyDescent="0.3">
      <c r="A141" s="15">
        <v>12.5</v>
      </c>
      <c r="B141" s="16">
        <v>1.4</v>
      </c>
      <c r="C141" s="16">
        <v>0.52</v>
      </c>
      <c r="D141" s="10"/>
      <c r="E141" s="10"/>
      <c r="F141" s="10"/>
      <c r="G141" s="17">
        <f t="shared" si="16"/>
        <v>1.64042</v>
      </c>
      <c r="H141" s="18">
        <f t="shared" si="17"/>
        <v>1.4</v>
      </c>
      <c r="I141" s="17">
        <f t="shared" si="18"/>
        <v>1.7060368000000001</v>
      </c>
      <c r="J141">
        <f t="shared" si="19"/>
        <v>3.9180636424383999</v>
      </c>
      <c r="L141" s="10"/>
      <c r="M141" s="10"/>
      <c r="N141" s="10"/>
      <c r="O141" s="16">
        <v>0.9</v>
      </c>
      <c r="P141" s="10"/>
      <c r="Q141" s="16">
        <v>0.44</v>
      </c>
      <c r="R141" s="10"/>
      <c r="S141" s="10"/>
      <c r="T141" s="10"/>
      <c r="U141" s="16">
        <v>0.9</v>
      </c>
      <c r="V141" s="10"/>
      <c r="W141" s="16">
        <v>0.56999999999999995</v>
      </c>
    </row>
    <row r="142" spans="1:23" ht="14.4" x14ac:dyDescent="0.3">
      <c r="A142" s="15">
        <v>12</v>
      </c>
      <c r="B142" s="16">
        <v>1.39</v>
      </c>
      <c r="C142" s="16">
        <v>0.57999999999999996</v>
      </c>
      <c r="D142" s="10"/>
      <c r="E142" s="10"/>
      <c r="F142" s="10"/>
      <c r="G142" s="17">
        <f t="shared" si="16"/>
        <v>1.64042</v>
      </c>
      <c r="H142" s="18">
        <f t="shared" si="17"/>
        <v>1.39</v>
      </c>
      <c r="I142" s="17">
        <f t="shared" si="18"/>
        <v>1.9028871999999999</v>
      </c>
      <c r="J142">
        <f t="shared" si="19"/>
        <v>4.338932566667359</v>
      </c>
      <c r="L142" s="10"/>
      <c r="M142" s="10"/>
      <c r="N142" s="10"/>
      <c r="O142" s="16">
        <v>1.1000000000000001</v>
      </c>
      <c r="P142" s="10"/>
      <c r="Q142" s="16">
        <v>0.44</v>
      </c>
      <c r="R142" s="10"/>
      <c r="S142" s="10"/>
      <c r="T142" s="10"/>
      <c r="U142" s="16">
        <v>1.1000000000000001</v>
      </c>
      <c r="V142" s="10"/>
      <c r="W142" s="16">
        <v>0.62</v>
      </c>
    </row>
    <row r="143" spans="1:23" ht="14.4" x14ac:dyDescent="0.3">
      <c r="A143" s="15">
        <v>11.5</v>
      </c>
      <c r="B143" s="16">
        <v>1.28</v>
      </c>
      <c r="C143" s="16">
        <v>0.59</v>
      </c>
      <c r="D143" s="10"/>
      <c r="E143" s="10"/>
      <c r="F143" s="10"/>
      <c r="G143" s="17">
        <f t="shared" si="16"/>
        <v>1.64042</v>
      </c>
      <c r="H143" s="18">
        <f t="shared" si="17"/>
        <v>1.28</v>
      </c>
      <c r="I143" s="17">
        <f t="shared" si="18"/>
        <v>1.9356955999999998</v>
      </c>
      <c r="J143">
        <f t="shared" si="19"/>
        <v>4.0644528334745598</v>
      </c>
      <c r="L143" s="10"/>
      <c r="M143" s="10"/>
      <c r="N143" s="10"/>
      <c r="O143" s="16">
        <v>1.3</v>
      </c>
      <c r="P143" s="10"/>
      <c r="Q143" s="16">
        <v>0.49</v>
      </c>
      <c r="R143" s="10"/>
      <c r="S143" s="10"/>
      <c r="T143" s="10"/>
      <c r="U143" s="16">
        <v>1.3</v>
      </c>
      <c r="V143" s="10"/>
      <c r="W143" s="16">
        <v>0.45</v>
      </c>
    </row>
    <row r="144" spans="1:23" ht="14.4" x14ac:dyDescent="0.3">
      <c r="A144" s="15">
        <v>11</v>
      </c>
      <c r="B144" s="16">
        <v>1.1000000000000001</v>
      </c>
      <c r="C144" s="16">
        <v>0.44</v>
      </c>
      <c r="D144" s="10"/>
      <c r="E144" s="10"/>
      <c r="F144" s="10"/>
      <c r="G144" s="17">
        <f t="shared" si="16"/>
        <v>1.64042</v>
      </c>
      <c r="H144" s="18">
        <f t="shared" si="17"/>
        <v>1.1000000000000001</v>
      </c>
      <c r="I144" s="17">
        <f t="shared" si="18"/>
        <v>1.4435696</v>
      </c>
      <c r="J144">
        <f t="shared" si="19"/>
        <v>2.6048664875552006</v>
      </c>
      <c r="L144" s="10"/>
      <c r="M144" s="10"/>
      <c r="N144" s="10"/>
      <c r="O144" s="16">
        <v>1.5</v>
      </c>
      <c r="P144" s="10"/>
      <c r="Q144" s="16">
        <v>0.4</v>
      </c>
      <c r="R144" s="10"/>
      <c r="S144" s="10"/>
      <c r="T144" s="10"/>
      <c r="U144" s="10"/>
      <c r="V144" s="10"/>
      <c r="W144" s="10"/>
    </row>
    <row r="145" spans="1:18" ht="14.4" x14ac:dyDescent="0.3">
      <c r="A145" s="15">
        <v>10.5</v>
      </c>
      <c r="B145" s="16">
        <v>1.1499999999999999</v>
      </c>
      <c r="C145" s="16">
        <v>0.49</v>
      </c>
      <c r="D145" s="10"/>
      <c r="E145" s="10"/>
      <c r="F145" s="10"/>
      <c r="G145" s="17">
        <f t="shared" si="16"/>
        <v>1.64042</v>
      </c>
      <c r="H145" s="18">
        <f t="shared" si="17"/>
        <v>1.1499999999999999</v>
      </c>
      <c r="I145" s="17">
        <f t="shared" si="18"/>
        <v>1.6076116</v>
      </c>
      <c r="J145">
        <f t="shared" si="19"/>
        <v>3.0327319540027999</v>
      </c>
      <c r="K145" s="10"/>
      <c r="L145" s="10"/>
      <c r="M145" s="10"/>
      <c r="N145" s="10"/>
      <c r="O145" s="10"/>
      <c r="P145" s="10"/>
      <c r="Q145" s="10"/>
      <c r="R145" s="10"/>
    </row>
    <row r="146" spans="1:18" ht="14.4" x14ac:dyDescent="0.3">
      <c r="A146" s="15">
        <v>10</v>
      </c>
      <c r="B146" s="16">
        <v>1.24</v>
      </c>
      <c r="C146" s="16">
        <v>0.54</v>
      </c>
      <c r="D146" s="10"/>
      <c r="E146" s="10"/>
      <c r="F146" s="10"/>
      <c r="G146" s="17">
        <f t="shared" si="16"/>
        <v>1.64042</v>
      </c>
      <c r="H146" s="18">
        <f t="shared" si="17"/>
        <v>1.24</v>
      </c>
      <c r="I146" s="17">
        <f t="shared" si="18"/>
        <v>1.7716536000000001</v>
      </c>
      <c r="J146">
        <f t="shared" si="19"/>
        <v>3.6037574381548803</v>
      </c>
      <c r="K146" s="10"/>
      <c r="L146" s="10"/>
      <c r="M146" s="10"/>
      <c r="N146" s="10"/>
      <c r="O146" s="10"/>
      <c r="P146" s="10"/>
      <c r="Q146" s="10"/>
      <c r="R146" s="10"/>
    </row>
    <row r="147" spans="1:18" ht="14.4" x14ac:dyDescent="0.3">
      <c r="A147" s="15">
        <v>9.5</v>
      </c>
      <c r="B147" s="16">
        <v>1.1499999999999999</v>
      </c>
      <c r="C147" s="16">
        <v>0.32</v>
      </c>
      <c r="D147" s="10"/>
      <c r="E147" s="10"/>
      <c r="F147" s="10"/>
      <c r="G147" s="17">
        <f t="shared" si="16"/>
        <v>1.64042</v>
      </c>
      <c r="H147" s="18">
        <f t="shared" si="17"/>
        <v>1.1499999999999999</v>
      </c>
      <c r="I147" s="17">
        <f t="shared" si="18"/>
        <v>1.0498688</v>
      </c>
      <c r="J147">
        <f t="shared" si="19"/>
        <v>1.9805596434304</v>
      </c>
      <c r="K147" s="10"/>
      <c r="L147" s="10"/>
      <c r="M147" s="10"/>
      <c r="N147" s="10"/>
      <c r="O147" s="10"/>
      <c r="P147" s="10"/>
      <c r="Q147" s="10"/>
      <c r="R147" s="10"/>
    </row>
    <row r="148" spans="1:18" ht="14.4" x14ac:dyDescent="0.3">
      <c r="A148" s="15">
        <v>9</v>
      </c>
      <c r="B148" s="16">
        <v>1.1000000000000001</v>
      </c>
      <c r="C148" s="16">
        <v>0.48</v>
      </c>
      <c r="D148" s="10"/>
      <c r="E148" s="10"/>
      <c r="F148" s="10"/>
      <c r="G148" s="17">
        <f t="shared" si="16"/>
        <v>1.64042</v>
      </c>
      <c r="H148" s="18">
        <f t="shared" si="17"/>
        <v>1.1000000000000001</v>
      </c>
      <c r="I148" s="17">
        <f t="shared" si="18"/>
        <v>1.5748031999999998</v>
      </c>
      <c r="J148">
        <f t="shared" si="19"/>
        <v>2.8416725318784</v>
      </c>
      <c r="K148" s="10"/>
      <c r="L148" s="10"/>
      <c r="M148" s="10"/>
      <c r="N148" s="10"/>
      <c r="O148" s="10"/>
      <c r="P148" s="10"/>
      <c r="Q148" s="10"/>
      <c r="R148" s="10"/>
    </row>
    <row r="149" spans="1:18" ht="14.4" x14ac:dyDescent="0.3">
      <c r="A149" s="15">
        <v>8.5</v>
      </c>
      <c r="B149" s="16">
        <v>1.2</v>
      </c>
      <c r="C149" s="16">
        <v>0.35</v>
      </c>
      <c r="G149" s="17">
        <f t="shared" si="16"/>
        <v>1.64042</v>
      </c>
      <c r="H149" s="18">
        <f t="shared" si="17"/>
        <v>1.2</v>
      </c>
      <c r="I149" s="17">
        <f t="shared" si="18"/>
        <v>1.1482939999999999</v>
      </c>
      <c r="J149">
        <f t="shared" si="19"/>
        <v>2.2604213321759996</v>
      </c>
    </row>
    <row r="150" spans="1:18" ht="14.4" x14ac:dyDescent="0.3">
      <c r="A150" s="15">
        <v>8</v>
      </c>
      <c r="B150" s="16">
        <v>1.3</v>
      </c>
      <c r="C150" s="16">
        <v>0.73</v>
      </c>
      <c r="G150" s="17">
        <f t="shared" si="16"/>
        <v>1.64042</v>
      </c>
      <c r="H150" s="18">
        <f t="shared" si="17"/>
        <v>1.3</v>
      </c>
      <c r="I150" s="17">
        <f t="shared" si="18"/>
        <v>2.3950131999999997</v>
      </c>
      <c r="J150">
        <f t="shared" si="19"/>
        <v>5.1074758196071999</v>
      </c>
    </row>
    <row r="151" spans="1:18" ht="14.4" x14ac:dyDescent="0.3">
      <c r="A151" s="15">
        <v>7.5</v>
      </c>
      <c r="B151" s="16">
        <v>1.25</v>
      </c>
      <c r="C151" s="16">
        <v>0.52</v>
      </c>
      <c r="G151" s="17">
        <f t="shared" si="16"/>
        <v>1.64042</v>
      </c>
      <c r="H151" s="18">
        <f t="shared" si="17"/>
        <v>1.25</v>
      </c>
      <c r="I151" s="17">
        <f t="shared" si="18"/>
        <v>1.7060368000000001</v>
      </c>
      <c r="J151">
        <f t="shared" si="19"/>
        <v>3.4982711093200001</v>
      </c>
    </row>
    <row r="152" spans="1:18" ht="14.4" x14ac:dyDescent="0.3">
      <c r="A152" s="15">
        <v>7</v>
      </c>
      <c r="B152" s="16">
        <v>1.1000000000000001</v>
      </c>
      <c r="C152" s="16">
        <v>0.67</v>
      </c>
      <c r="G152" s="17">
        <f t="shared" si="16"/>
        <v>1.64042</v>
      </c>
      <c r="H152" s="18">
        <f t="shared" si="17"/>
        <v>1.1000000000000001</v>
      </c>
      <c r="I152" s="17">
        <f t="shared" si="18"/>
        <v>2.1981628</v>
      </c>
      <c r="J152">
        <f t="shared" si="19"/>
        <v>3.9665012424136004</v>
      </c>
    </row>
    <row r="153" spans="1:18" ht="14.4" x14ac:dyDescent="0.3">
      <c r="A153" s="15">
        <v>6.5</v>
      </c>
      <c r="B153" s="16">
        <v>1.24</v>
      </c>
      <c r="C153" s="16">
        <v>0.57999999999999996</v>
      </c>
      <c r="G153" s="17">
        <f t="shared" si="16"/>
        <v>1.64042</v>
      </c>
      <c r="H153" s="18">
        <f t="shared" si="17"/>
        <v>1.24</v>
      </c>
      <c r="I153" s="17">
        <f t="shared" si="18"/>
        <v>1.9028871999999999</v>
      </c>
      <c r="J153">
        <f t="shared" si="19"/>
        <v>3.8707024335737601</v>
      </c>
    </row>
    <row r="154" spans="1:18" ht="14.4" x14ac:dyDescent="0.3">
      <c r="A154" s="15">
        <v>6</v>
      </c>
      <c r="B154" s="16">
        <v>1.28</v>
      </c>
      <c r="C154" s="16">
        <v>0.57999999999999996</v>
      </c>
      <c r="G154" s="17">
        <f t="shared" si="16"/>
        <v>1.64042</v>
      </c>
      <c r="H154" s="18">
        <f t="shared" si="17"/>
        <v>1.28</v>
      </c>
      <c r="I154" s="17">
        <f t="shared" si="18"/>
        <v>1.9028871999999999</v>
      </c>
      <c r="J154">
        <f t="shared" si="19"/>
        <v>3.9955638023987201</v>
      </c>
    </row>
    <row r="155" spans="1:18" ht="14.4" x14ac:dyDescent="0.3">
      <c r="A155" s="15">
        <v>5.5</v>
      </c>
      <c r="B155" s="16">
        <v>1.4</v>
      </c>
      <c r="C155" s="16">
        <v>0.53</v>
      </c>
      <c r="G155" s="17">
        <f t="shared" si="16"/>
        <v>1.64042</v>
      </c>
      <c r="H155" s="18">
        <f t="shared" si="17"/>
        <v>1.4</v>
      </c>
      <c r="I155" s="17">
        <f t="shared" si="18"/>
        <v>1.7388452000000001</v>
      </c>
      <c r="J155">
        <f t="shared" si="19"/>
        <v>3.9934110201776001</v>
      </c>
    </row>
    <row r="156" spans="1:18" ht="14.4" x14ac:dyDescent="0.3">
      <c r="A156" s="15">
        <v>5</v>
      </c>
      <c r="B156" s="16">
        <v>1.54</v>
      </c>
      <c r="C156" s="16">
        <v>0.37</v>
      </c>
      <c r="G156" s="17">
        <f t="shared" si="16"/>
        <v>1.64042</v>
      </c>
      <c r="H156" s="18">
        <f t="shared" si="17"/>
        <v>1.54</v>
      </c>
      <c r="I156" s="17">
        <f t="shared" si="18"/>
        <v>1.2139108000000001</v>
      </c>
      <c r="J156">
        <f t="shared" si="19"/>
        <v>3.0666382739854403</v>
      </c>
    </row>
    <row r="157" spans="1:18" ht="14.4" x14ac:dyDescent="0.3">
      <c r="A157" s="15">
        <v>4.5</v>
      </c>
      <c r="B157" s="16">
        <v>1.54</v>
      </c>
      <c r="C157" s="16">
        <v>0.2</v>
      </c>
      <c r="G157" s="17">
        <f t="shared" si="16"/>
        <v>1.64042</v>
      </c>
      <c r="H157" s="18">
        <f t="shared" si="17"/>
        <v>1.54</v>
      </c>
      <c r="I157" s="17">
        <f t="shared" si="18"/>
        <v>0.65616800000000008</v>
      </c>
      <c r="J157">
        <f t="shared" si="19"/>
        <v>1.6576423102624003</v>
      </c>
    </row>
    <row r="158" spans="1:18" ht="14.4" x14ac:dyDescent="0.3">
      <c r="A158" s="15">
        <v>4</v>
      </c>
      <c r="B158" s="16">
        <v>1.4</v>
      </c>
      <c r="C158" s="16">
        <v>0.57999999999999996</v>
      </c>
      <c r="G158" s="17">
        <f t="shared" si="16"/>
        <v>1.64042</v>
      </c>
      <c r="H158" s="18">
        <f t="shared" si="17"/>
        <v>1.4</v>
      </c>
      <c r="I158" s="17">
        <f t="shared" si="18"/>
        <v>1.9028871999999999</v>
      </c>
      <c r="J158">
        <f t="shared" si="19"/>
        <v>4.3701479088735997</v>
      </c>
    </row>
    <row r="159" spans="1:18" ht="14.4" x14ac:dyDescent="0.3">
      <c r="A159" s="15">
        <v>3.5</v>
      </c>
      <c r="B159" s="16">
        <v>1.2</v>
      </c>
      <c r="C159" s="16">
        <v>7.0000000000000007E-2</v>
      </c>
      <c r="G159" s="17">
        <f t="shared" si="16"/>
        <v>1.64042</v>
      </c>
      <c r="H159" s="18">
        <f t="shared" si="17"/>
        <v>1.2</v>
      </c>
      <c r="I159" s="17">
        <f t="shared" si="18"/>
        <v>0.22965880000000002</v>
      </c>
      <c r="J159">
        <f t="shared" si="19"/>
        <v>0.4520842664352</v>
      </c>
    </row>
    <row r="160" spans="1:18" ht="14.4" x14ac:dyDescent="0.3">
      <c r="A160" s="15">
        <v>3</v>
      </c>
      <c r="B160" s="16">
        <v>0.9</v>
      </c>
      <c r="C160" s="16">
        <v>-0.05</v>
      </c>
      <c r="G160" s="17">
        <f t="shared" si="16"/>
        <v>1.64042</v>
      </c>
      <c r="H160" s="18">
        <f t="shared" si="17"/>
        <v>0.9</v>
      </c>
      <c r="I160" s="17">
        <f t="shared" si="18"/>
        <v>-0.16404200000000002</v>
      </c>
      <c r="J160">
        <f t="shared" si="19"/>
        <v>-0.24218799987600004</v>
      </c>
    </row>
    <row r="161" spans="1:11" ht="14.4" x14ac:dyDescent="0.3">
      <c r="A161" s="15">
        <v>2.5</v>
      </c>
      <c r="B161" s="16">
        <v>0.1</v>
      </c>
      <c r="C161" s="16">
        <v>0</v>
      </c>
    </row>
    <row r="165" spans="1:11" ht="14.4" x14ac:dyDescent="0.3">
      <c r="A165" s="8" t="s">
        <v>33</v>
      </c>
      <c r="B165" s="9"/>
      <c r="C165" s="9"/>
      <c r="D165" s="10"/>
      <c r="E165" s="10"/>
      <c r="F165" s="10"/>
      <c r="G165" s="10"/>
    </row>
    <row r="166" spans="1:11" ht="14.4" x14ac:dyDescent="0.3">
      <c r="A166" s="8" t="s">
        <v>66</v>
      </c>
      <c r="B166" s="11"/>
      <c r="C166" s="11"/>
      <c r="D166" s="10"/>
      <c r="E166" s="10"/>
      <c r="F166" s="10"/>
      <c r="G166" s="12" t="s">
        <v>35</v>
      </c>
      <c r="H166" s="12" t="s">
        <v>36</v>
      </c>
      <c r="I166" s="12" t="s">
        <v>37</v>
      </c>
      <c r="J166" s="12" t="s">
        <v>38</v>
      </c>
      <c r="K166" s="12" t="s">
        <v>39</v>
      </c>
    </row>
    <row r="167" spans="1:11" ht="15" thickBot="1" x14ac:dyDescent="0.35">
      <c r="A167" s="13" t="s">
        <v>67</v>
      </c>
      <c r="B167" s="14" t="s">
        <v>41</v>
      </c>
      <c r="C167" s="14" t="s">
        <v>42</v>
      </c>
      <c r="D167" s="10"/>
      <c r="E167" s="10"/>
      <c r="F167" s="10"/>
      <c r="G167" s="12" t="s">
        <v>43</v>
      </c>
      <c r="H167" s="12" t="s">
        <v>43</v>
      </c>
      <c r="I167" s="12" t="s">
        <v>44</v>
      </c>
      <c r="J167" s="12" t="s">
        <v>45</v>
      </c>
      <c r="K167" s="12" t="s">
        <v>45</v>
      </c>
    </row>
    <row r="168" spans="1:11" ht="15" thickTop="1" x14ac:dyDescent="0.3">
      <c r="A168" s="15">
        <v>4.2</v>
      </c>
      <c r="B168" s="16">
        <v>0.1</v>
      </c>
      <c r="C168" s="16">
        <v>0</v>
      </c>
      <c r="D168" s="10"/>
      <c r="E168" s="10"/>
      <c r="F168" s="10"/>
      <c r="G168" s="17"/>
      <c r="H168" s="17"/>
      <c r="I168" s="17"/>
    </row>
    <row r="169" spans="1:11" ht="14.4" x14ac:dyDescent="0.3">
      <c r="A169" s="15">
        <v>4.5999999999999996</v>
      </c>
      <c r="B169" s="16">
        <v>0.5</v>
      </c>
      <c r="C169" s="16">
        <v>0.13</v>
      </c>
      <c r="D169" s="10"/>
      <c r="E169" s="10"/>
      <c r="F169" s="10"/>
      <c r="G169" s="17">
        <f>(A170-A168)*3.28084/2</f>
        <v>1.4763779999999991</v>
      </c>
      <c r="H169" s="18">
        <f>B169</f>
        <v>0.5</v>
      </c>
      <c r="I169" s="17">
        <f>C169*3.28084</f>
        <v>0.42650920000000003</v>
      </c>
      <c r="J169">
        <f>G169*H169*I169</f>
        <v>0.3148443998387998</v>
      </c>
      <c r="K169">
        <f>SUM(J169:J191)</f>
        <v>60.163804733640646</v>
      </c>
    </row>
    <row r="170" spans="1:11" ht="14.4" x14ac:dyDescent="0.3">
      <c r="A170" s="15">
        <v>5.0999999999999996</v>
      </c>
      <c r="B170" s="16">
        <v>1.2</v>
      </c>
      <c r="C170" s="16">
        <v>0.26</v>
      </c>
      <c r="D170" s="10"/>
      <c r="E170" s="10"/>
      <c r="F170" s="10" t="s">
        <v>46</v>
      </c>
      <c r="G170" s="17">
        <f t="shared" ref="G170:G191" si="20">(A171-A169)*3.28084/2</f>
        <v>1.64042</v>
      </c>
      <c r="H170" s="18">
        <f t="shared" ref="H170:H191" si="21">B170</f>
        <v>1.2</v>
      </c>
      <c r="I170" s="17">
        <f t="shared" ref="I170:I191" si="22">C170*3.28084</f>
        <v>0.85301840000000007</v>
      </c>
      <c r="J170">
        <f t="shared" ref="J170:J191" si="23">G170*H170*I170</f>
        <v>1.6791701324735999</v>
      </c>
    </row>
    <row r="171" spans="1:11" ht="14.4" x14ac:dyDescent="0.3">
      <c r="A171" s="15">
        <v>5.6</v>
      </c>
      <c r="B171" s="16">
        <v>0.91</v>
      </c>
      <c r="C171" s="16">
        <v>0.24</v>
      </c>
      <c r="D171" s="10"/>
      <c r="E171" s="16" t="s">
        <v>48</v>
      </c>
      <c r="F171" s="16">
        <v>4.2</v>
      </c>
      <c r="G171" s="17">
        <f t="shared" si="20"/>
        <v>1.64042</v>
      </c>
      <c r="H171" s="18">
        <f t="shared" si="21"/>
        <v>0.91</v>
      </c>
      <c r="I171" s="17">
        <f t="shared" si="22"/>
        <v>0.78740159999999992</v>
      </c>
      <c r="J171">
        <f t="shared" si="23"/>
        <v>1.1754190927315198</v>
      </c>
    </row>
    <row r="172" spans="1:11" ht="14.4" x14ac:dyDescent="0.3">
      <c r="A172" s="15">
        <v>6.1</v>
      </c>
      <c r="B172" s="16">
        <v>1.45</v>
      </c>
      <c r="C172" s="16">
        <v>0.3</v>
      </c>
      <c r="D172" s="10"/>
      <c r="E172" s="16" t="s">
        <v>47</v>
      </c>
      <c r="F172" s="16">
        <v>16.3</v>
      </c>
      <c r="G172" s="17">
        <f t="shared" si="20"/>
        <v>1.64042</v>
      </c>
      <c r="H172" s="18">
        <f t="shared" si="21"/>
        <v>1.45</v>
      </c>
      <c r="I172" s="17">
        <f t="shared" si="22"/>
        <v>0.9842519999999999</v>
      </c>
      <c r="J172">
        <f t="shared" si="23"/>
        <v>2.3411506654679997</v>
      </c>
    </row>
    <row r="173" spans="1:11" ht="14.4" x14ac:dyDescent="0.3">
      <c r="A173" s="15">
        <v>6.6</v>
      </c>
      <c r="B173" s="16">
        <v>1.4</v>
      </c>
      <c r="C173" s="16">
        <v>0.31</v>
      </c>
      <c r="D173" s="10"/>
      <c r="E173" s="10"/>
      <c r="F173" s="10"/>
      <c r="G173" s="17">
        <f t="shared" si="20"/>
        <v>1.64042</v>
      </c>
      <c r="H173" s="18">
        <f t="shared" si="21"/>
        <v>1.4</v>
      </c>
      <c r="I173" s="17">
        <f t="shared" si="22"/>
        <v>1.0170604000000001</v>
      </c>
      <c r="J173">
        <f t="shared" si="23"/>
        <v>2.3357687099152002</v>
      </c>
    </row>
    <row r="174" spans="1:11" ht="14.4" x14ac:dyDescent="0.3">
      <c r="A174" s="15">
        <v>7.1</v>
      </c>
      <c r="B174" s="16">
        <v>1.55</v>
      </c>
      <c r="C174" s="16">
        <v>0.34</v>
      </c>
      <c r="D174" s="10"/>
      <c r="E174" s="10"/>
      <c r="F174" s="10"/>
      <c r="G174" s="17">
        <f t="shared" si="20"/>
        <v>1.64042</v>
      </c>
      <c r="H174" s="18">
        <f t="shared" si="21"/>
        <v>1.55</v>
      </c>
      <c r="I174" s="17">
        <f t="shared" si="22"/>
        <v>1.1154856</v>
      </c>
      <c r="J174">
        <f t="shared" si="23"/>
        <v>2.8362905763256001</v>
      </c>
    </row>
    <row r="175" spans="1:11" ht="14.4" x14ac:dyDescent="0.3">
      <c r="A175" s="15">
        <v>7.6</v>
      </c>
      <c r="B175" s="16">
        <v>1.7</v>
      </c>
      <c r="C175" s="16">
        <v>0.34</v>
      </c>
      <c r="D175" s="10"/>
      <c r="E175" s="10"/>
      <c r="F175" s="10"/>
      <c r="G175" s="17">
        <f t="shared" si="20"/>
        <v>1.64042</v>
      </c>
      <c r="H175" s="18">
        <f t="shared" si="21"/>
        <v>1.7</v>
      </c>
      <c r="I175" s="17">
        <f t="shared" si="22"/>
        <v>1.1154856</v>
      </c>
      <c r="J175">
        <f t="shared" si="23"/>
        <v>3.1107703095183994</v>
      </c>
    </row>
    <row r="176" spans="1:11" ht="14.4" x14ac:dyDescent="0.3">
      <c r="A176" s="15">
        <v>8.1</v>
      </c>
      <c r="B176" s="16">
        <v>1.7</v>
      </c>
      <c r="C176" s="16">
        <v>0.41</v>
      </c>
      <c r="D176" s="10"/>
      <c r="E176" s="10"/>
      <c r="F176" s="10"/>
      <c r="G176" s="17">
        <f t="shared" si="20"/>
        <v>1.64042</v>
      </c>
      <c r="H176" s="18">
        <f t="shared" si="21"/>
        <v>1.7</v>
      </c>
      <c r="I176" s="17">
        <f t="shared" si="22"/>
        <v>1.3451443999999999</v>
      </c>
      <c r="J176">
        <f t="shared" si="23"/>
        <v>3.7512230203015995</v>
      </c>
    </row>
    <row r="177" spans="1:10" ht="14.4" x14ac:dyDescent="0.3">
      <c r="A177" s="15">
        <v>8.6</v>
      </c>
      <c r="B177" s="16">
        <v>1.6</v>
      </c>
      <c r="C177" s="16">
        <v>0.4</v>
      </c>
      <c r="D177" s="10"/>
      <c r="E177" s="10"/>
      <c r="F177" s="10"/>
      <c r="G177" s="17">
        <f t="shared" si="20"/>
        <v>1.64042</v>
      </c>
      <c r="H177" s="18">
        <f t="shared" si="21"/>
        <v>1.6</v>
      </c>
      <c r="I177" s="17">
        <f t="shared" si="22"/>
        <v>1.3123360000000002</v>
      </c>
      <c r="J177">
        <f t="shared" si="23"/>
        <v>3.4444515537920011</v>
      </c>
    </row>
    <row r="178" spans="1:10" ht="14.4" x14ac:dyDescent="0.3">
      <c r="A178" s="15">
        <v>9.1</v>
      </c>
      <c r="B178" s="16">
        <v>1.45</v>
      </c>
      <c r="C178" s="16">
        <v>0.43</v>
      </c>
      <c r="D178" s="10"/>
      <c r="E178" s="10"/>
      <c r="F178" s="10"/>
      <c r="G178" s="17">
        <f t="shared" si="20"/>
        <v>1.64042</v>
      </c>
      <c r="H178" s="18">
        <f t="shared" si="21"/>
        <v>1.45</v>
      </c>
      <c r="I178" s="17">
        <f t="shared" si="22"/>
        <v>1.4107612</v>
      </c>
      <c r="J178">
        <f t="shared" si="23"/>
        <v>3.3556492871708001</v>
      </c>
    </row>
    <row r="179" spans="1:10" ht="14.4" x14ac:dyDescent="0.3">
      <c r="A179" s="15">
        <v>9.6</v>
      </c>
      <c r="B179" s="16">
        <v>1.25</v>
      </c>
      <c r="C179" s="16">
        <v>0.51</v>
      </c>
      <c r="D179" s="10"/>
      <c r="E179" s="10"/>
      <c r="F179" s="10"/>
      <c r="G179" s="17">
        <f t="shared" si="20"/>
        <v>1.64042</v>
      </c>
      <c r="H179" s="18">
        <f t="shared" si="21"/>
        <v>1.25</v>
      </c>
      <c r="I179" s="17">
        <f t="shared" si="22"/>
        <v>1.6732283999999999</v>
      </c>
      <c r="J179">
        <f t="shared" si="23"/>
        <v>3.4309966649099999</v>
      </c>
    </row>
    <row r="180" spans="1:10" ht="14.4" x14ac:dyDescent="0.3">
      <c r="A180" s="15">
        <v>10.1</v>
      </c>
      <c r="B180" s="16">
        <v>1.5</v>
      </c>
      <c r="C180" s="16">
        <v>0.42</v>
      </c>
      <c r="D180" s="10"/>
      <c r="E180" s="10"/>
      <c r="F180" s="10"/>
      <c r="G180" s="17">
        <f t="shared" si="20"/>
        <v>1.64042</v>
      </c>
      <c r="H180" s="18">
        <f t="shared" si="21"/>
        <v>1.5</v>
      </c>
      <c r="I180" s="17">
        <f t="shared" si="22"/>
        <v>1.3779527999999999</v>
      </c>
      <c r="J180">
        <f t="shared" si="23"/>
        <v>3.3906319982639999</v>
      </c>
    </row>
    <row r="181" spans="1:10" ht="14.4" x14ac:dyDescent="0.3">
      <c r="A181" s="15">
        <v>10.6</v>
      </c>
      <c r="B181" s="16">
        <v>1.1499999999999999</v>
      </c>
      <c r="C181" s="16">
        <v>0.36</v>
      </c>
      <c r="G181" s="17">
        <f t="shared" si="20"/>
        <v>1.64042</v>
      </c>
      <c r="H181" s="18">
        <f t="shared" si="21"/>
        <v>1.1499999999999999</v>
      </c>
      <c r="I181" s="17">
        <f t="shared" si="22"/>
        <v>1.1811023999999999</v>
      </c>
      <c r="J181">
        <f t="shared" si="23"/>
        <v>2.2281295988591996</v>
      </c>
    </row>
    <row r="182" spans="1:10" ht="14.4" x14ac:dyDescent="0.3">
      <c r="A182" s="15">
        <v>11.1</v>
      </c>
      <c r="B182" s="16">
        <v>1.3</v>
      </c>
      <c r="C182" s="16">
        <v>0.4</v>
      </c>
      <c r="G182" s="17">
        <f t="shared" si="20"/>
        <v>1.64042</v>
      </c>
      <c r="H182" s="18">
        <f t="shared" si="21"/>
        <v>1.3</v>
      </c>
      <c r="I182" s="17">
        <f t="shared" si="22"/>
        <v>1.3123360000000002</v>
      </c>
      <c r="J182">
        <f t="shared" si="23"/>
        <v>2.7986168874560002</v>
      </c>
    </row>
    <row r="183" spans="1:10" ht="14.4" x14ac:dyDescent="0.3">
      <c r="A183" s="15">
        <v>11.6</v>
      </c>
      <c r="B183" s="16">
        <v>1.39</v>
      </c>
      <c r="C183" s="16">
        <v>0.34</v>
      </c>
      <c r="G183" s="17">
        <f t="shared" si="20"/>
        <v>1.64042</v>
      </c>
      <c r="H183" s="18">
        <f t="shared" si="21"/>
        <v>1.39</v>
      </c>
      <c r="I183" s="17">
        <f t="shared" si="22"/>
        <v>1.1154856</v>
      </c>
      <c r="J183">
        <f t="shared" si="23"/>
        <v>2.5435121942532795</v>
      </c>
    </row>
    <row r="184" spans="1:10" ht="14.4" x14ac:dyDescent="0.3">
      <c r="A184" s="15">
        <v>12.1</v>
      </c>
      <c r="B184" s="16">
        <v>1.5</v>
      </c>
      <c r="C184" s="16">
        <v>0.43</v>
      </c>
      <c r="G184" s="17">
        <f t="shared" si="20"/>
        <v>1.64042</v>
      </c>
      <c r="H184" s="18">
        <f t="shared" si="21"/>
        <v>1.5</v>
      </c>
      <c r="I184" s="17">
        <f t="shared" si="22"/>
        <v>1.4107612</v>
      </c>
      <c r="J184">
        <f t="shared" si="23"/>
        <v>3.4713613315560004</v>
      </c>
    </row>
    <row r="185" spans="1:10" ht="14.4" x14ac:dyDescent="0.3">
      <c r="A185" s="15">
        <v>12.6</v>
      </c>
      <c r="B185" s="16">
        <v>1.49</v>
      </c>
      <c r="C185" s="16">
        <v>0.26</v>
      </c>
      <c r="G185" s="17">
        <f t="shared" si="20"/>
        <v>1.64042</v>
      </c>
      <c r="H185" s="18">
        <f t="shared" si="21"/>
        <v>1.49</v>
      </c>
      <c r="I185" s="17">
        <f t="shared" si="22"/>
        <v>0.85301840000000007</v>
      </c>
      <c r="J185">
        <f t="shared" si="23"/>
        <v>2.08496958115472</v>
      </c>
    </row>
    <row r="186" spans="1:10" ht="14.4" x14ac:dyDescent="0.3">
      <c r="A186" s="15">
        <v>13.1</v>
      </c>
      <c r="B186" s="16">
        <v>1.49</v>
      </c>
      <c r="C186" s="16">
        <v>0.41</v>
      </c>
      <c r="G186" s="17">
        <f t="shared" si="20"/>
        <v>1.64042</v>
      </c>
      <c r="H186" s="18">
        <f t="shared" si="21"/>
        <v>1.49</v>
      </c>
      <c r="I186" s="17">
        <f t="shared" si="22"/>
        <v>1.3451443999999999</v>
      </c>
      <c r="J186">
        <f t="shared" si="23"/>
        <v>3.2878366472055198</v>
      </c>
    </row>
    <row r="187" spans="1:10" ht="14.4" x14ac:dyDescent="0.3">
      <c r="A187" s="15">
        <v>13.6</v>
      </c>
      <c r="B187" s="16">
        <v>1.43</v>
      </c>
      <c r="C187" s="16">
        <v>0.35</v>
      </c>
      <c r="G187" s="17">
        <f t="shared" si="20"/>
        <v>1.64042</v>
      </c>
      <c r="H187" s="18">
        <f t="shared" si="21"/>
        <v>1.43</v>
      </c>
      <c r="I187" s="17">
        <f t="shared" si="22"/>
        <v>1.1482939999999999</v>
      </c>
      <c r="J187">
        <f t="shared" si="23"/>
        <v>2.6936687541763997</v>
      </c>
    </row>
    <row r="188" spans="1:10" ht="14.4" x14ac:dyDescent="0.3">
      <c r="A188" s="15">
        <v>14.1</v>
      </c>
      <c r="B188" s="16">
        <v>1.45</v>
      </c>
      <c r="C188" s="16">
        <v>0.33</v>
      </c>
      <c r="G188" s="17">
        <f t="shared" si="20"/>
        <v>1.64042</v>
      </c>
      <c r="H188" s="18">
        <f t="shared" si="21"/>
        <v>1.45</v>
      </c>
      <c r="I188" s="17">
        <f t="shared" si="22"/>
        <v>1.0826772</v>
      </c>
      <c r="J188">
        <f t="shared" si="23"/>
        <v>2.5752657320147998</v>
      </c>
    </row>
    <row r="189" spans="1:10" ht="14.4" x14ac:dyDescent="0.3">
      <c r="A189" s="15">
        <v>14.6</v>
      </c>
      <c r="B189" s="16">
        <v>1.32</v>
      </c>
      <c r="C189" s="16">
        <v>0.25</v>
      </c>
      <c r="G189" s="17">
        <f t="shared" si="20"/>
        <v>1.64042</v>
      </c>
      <c r="H189" s="18">
        <f t="shared" si="21"/>
        <v>1.32</v>
      </c>
      <c r="I189" s="17">
        <f t="shared" si="22"/>
        <v>0.82020999999999999</v>
      </c>
      <c r="J189">
        <f t="shared" si="23"/>
        <v>1.776045332424</v>
      </c>
    </row>
    <row r="190" spans="1:10" ht="14.4" x14ac:dyDescent="0.3">
      <c r="A190" s="15">
        <v>15.1</v>
      </c>
      <c r="B190" s="16">
        <v>1.5</v>
      </c>
      <c r="C190" s="16">
        <v>0.35</v>
      </c>
      <c r="G190" s="17">
        <f t="shared" si="20"/>
        <v>1.64042</v>
      </c>
      <c r="H190" s="18">
        <f t="shared" si="21"/>
        <v>1.5</v>
      </c>
      <c r="I190" s="17">
        <f t="shared" si="22"/>
        <v>1.1482939999999999</v>
      </c>
      <c r="J190">
        <f t="shared" si="23"/>
        <v>2.82552666522</v>
      </c>
    </row>
    <row r="191" spans="1:10" ht="14.4" x14ac:dyDescent="0.3">
      <c r="A191" s="15">
        <v>15.6</v>
      </c>
      <c r="B191" s="16">
        <v>1.2</v>
      </c>
      <c r="C191" s="16">
        <v>0.42</v>
      </c>
      <c r="G191" s="17">
        <f t="shared" si="20"/>
        <v>1.6404200000000029</v>
      </c>
      <c r="H191" s="18">
        <f t="shared" si="21"/>
        <v>1.2</v>
      </c>
      <c r="I191" s="17">
        <f t="shared" si="22"/>
        <v>1.3779527999999999</v>
      </c>
      <c r="J191">
        <f t="shared" si="23"/>
        <v>2.7125055986112043</v>
      </c>
    </row>
    <row r="192" spans="1:10" ht="14.4" x14ac:dyDescent="0.3">
      <c r="A192" s="15">
        <v>16.100000000000001</v>
      </c>
      <c r="B192" s="16">
        <v>0.4</v>
      </c>
      <c r="C192" s="16">
        <v>0.5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5950C-27AE-4527-9FBD-FBD4D186B112}">
  <dimension ref="A1:AE240"/>
  <sheetViews>
    <sheetView workbookViewId="0">
      <selection activeCell="B26" sqref="B26"/>
    </sheetView>
  </sheetViews>
  <sheetFormatPr defaultRowHeight="13.2" x14ac:dyDescent="0.25"/>
  <cols>
    <col min="1" max="1" width="10.44140625" style="17" customWidth="1"/>
    <col min="2" max="2" width="11.5546875" customWidth="1"/>
    <col min="3" max="3" width="10.6640625" customWidth="1"/>
    <col min="5" max="5" width="8.44140625" customWidth="1"/>
    <col min="6" max="6" width="8.88671875" customWidth="1"/>
    <col min="257" max="257" width="10.44140625" customWidth="1"/>
    <col min="258" max="258" width="11.5546875" customWidth="1"/>
    <col min="259" max="259" width="10.6640625" customWidth="1"/>
    <col min="261" max="261" width="8.44140625" customWidth="1"/>
    <col min="513" max="513" width="10.44140625" customWidth="1"/>
    <col min="514" max="514" width="11.5546875" customWidth="1"/>
    <col min="515" max="515" width="10.6640625" customWidth="1"/>
    <col min="517" max="517" width="8.44140625" customWidth="1"/>
    <col min="769" max="769" width="10.44140625" customWidth="1"/>
    <col min="770" max="770" width="11.5546875" customWidth="1"/>
    <col min="771" max="771" width="10.6640625" customWidth="1"/>
    <col min="773" max="773" width="8.44140625" customWidth="1"/>
    <col min="1025" max="1025" width="10.44140625" customWidth="1"/>
    <col min="1026" max="1026" width="11.5546875" customWidth="1"/>
    <col min="1027" max="1027" width="10.6640625" customWidth="1"/>
    <col min="1029" max="1029" width="8.44140625" customWidth="1"/>
    <col min="1281" max="1281" width="10.44140625" customWidth="1"/>
    <col min="1282" max="1282" width="11.5546875" customWidth="1"/>
    <col min="1283" max="1283" width="10.6640625" customWidth="1"/>
    <col min="1285" max="1285" width="8.44140625" customWidth="1"/>
    <col min="1537" max="1537" width="10.44140625" customWidth="1"/>
    <col min="1538" max="1538" width="11.5546875" customWidth="1"/>
    <col min="1539" max="1539" width="10.6640625" customWidth="1"/>
    <col min="1541" max="1541" width="8.44140625" customWidth="1"/>
    <col min="1793" max="1793" width="10.44140625" customWidth="1"/>
    <col min="1794" max="1794" width="11.5546875" customWidth="1"/>
    <col min="1795" max="1795" width="10.6640625" customWidth="1"/>
    <col min="1797" max="1797" width="8.44140625" customWidth="1"/>
    <col min="2049" max="2049" width="10.44140625" customWidth="1"/>
    <col min="2050" max="2050" width="11.5546875" customWidth="1"/>
    <col min="2051" max="2051" width="10.6640625" customWidth="1"/>
    <col min="2053" max="2053" width="8.44140625" customWidth="1"/>
    <col min="2305" max="2305" width="10.44140625" customWidth="1"/>
    <col min="2306" max="2306" width="11.5546875" customWidth="1"/>
    <col min="2307" max="2307" width="10.6640625" customWidth="1"/>
    <col min="2309" max="2309" width="8.44140625" customWidth="1"/>
    <col min="2561" max="2561" width="10.44140625" customWidth="1"/>
    <col min="2562" max="2562" width="11.5546875" customWidth="1"/>
    <col min="2563" max="2563" width="10.6640625" customWidth="1"/>
    <col min="2565" max="2565" width="8.44140625" customWidth="1"/>
    <col min="2817" max="2817" width="10.44140625" customWidth="1"/>
    <col min="2818" max="2818" width="11.5546875" customWidth="1"/>
    <col min="2819" max="2819" width="10.6640625" customWidth="1"/>
    <col min="2821" max="2821" width="8.44140625" customWidth="1"/>
    <col min="3073" max="3073" width="10.44140625" customWidth="1"/>
    <col min="3074" max="3074" width="11.5546875" customWidth="1"/>
    <col min="3075" max="3075" width="10.6640625" customWidth="1"/>
    <col min="3077" max="3077" width="8.44140625" customWidth="1"/>
    <col min="3329" max="3329" width="10.44140625" customWidth="1"/>
    <col min="3330" max="3330" width="11.5546875" customWidth="1"/>
    <col min="3331" max="3331" width="10.6640625" customWidth="1"/>
    <col min="3333" max="3333" width="8.44140625" customWidth="1"/>
    <col min="3585" max="3585" width="10.44140625" customWidth="1"/>
    <col min="3586" max="3586" width="11.5546875" customWidth="1"/>
    <col min="3587" max="3587" width="10.6640625" customWidth="1"/>
    <col min="3589" max="3589" width="8.44140625" customWidth="1"/>
    <col min="3841" max="3841" width="10.44140625" customWidth="1"/>
    <col min="3842" max="3842" width="11.5546875" customWidth="1"/>
    <col min="3843" max="3843" width="10.6640625" customWidth="1"/>
    <col min="3845" max="3845" width="8.44140625" customWidth="1"/>
    <col min="4097" max="4097" width="10.44140625" customWidth="1"/>
    <col min="4098" max="4098" width="11.5546875" customWidth="1"/>
    <col min="4099" max="4099" width="10.6640625" customWidth="1"/>
    <col min="4101" max="4101" width="8.44140625" customWidth="1"/>
    <col min="4353" max="4353" width="10.44140625" customWidth="1"/>
    <col min="4354" max="4354" width="11.5546875" customWidth="1"/>
    <col min="4355" max="4355" width="10.6640625" customWidth="1"/>
    <col min="4357" max="4357" width="8.44140625" customWidth="1"/>
    <col min="4609" max="4609" width="10.44140625" customWidth="1"/>
    <col min="4610" max="4610" width="11.5546875" customWidth="1"/>
    <col min="4611" max="4611" width="10.6640625" customWidth="1"/>
    <col min="4613" max="4613" width="8.44140625" customWidth="1"/>
    <col min="4865" max="4865" width="10.44140625" customWidth="1"/>
    <col min="4866" max="4866" width="11.5546875" customWidth="1"/>
    <col min="4867" max="4867" width="10.6640625" customWidth="1"/>
    <col min="4869" max="4869" width="8.44140625" customWidth="1"/>
    <col min="5121" max="5121" width="10.44140625" customWidth="1"/>
    <col min="5122" max="5122" width="11.5546875" customWidth="1"/>
    <col min="5123" max="5123" width="10.6640625" customWidth="1"/>
    <col min="5125" max="5125" width="8.44140625" customWidth="1"/>
    <col min="5377" max="5377" width="10.44140625" customWidth="1"/>
    <col min="5378" max="5378" width="11.5546875" customWidth="1"/>
    <col min="5379" max="5379" width="10.6640625" customWidth="1"/>
    <col min="5381" max="5381" width="8.44140625" customWidth="1"/>
    <col min="5633" max="5633" width="10.44140625" customWidth="1"/>
    <col min="5634" max="5634" width="11.5546875" customWidth="1"/>
    <col min="5635" max="5635" width="10.6640625" customWidth="1"/>
    <col min="5637" max="5637" width="8.44140625" customWidth="1"/>
    <col min="5889" max="5889" width="10.44140625" customWidth="1"/>
    <col min="5890" max="5890" width="11.5546875" customWidth="1"/>
    <col min="5891" max="5891" width="10.6640625" customWidth="1"/>
    <col min="5893" max="5893" width="8.44140625" customWidth="1"/>
    <col min="6145" max="6145" width="10.44140625" customWidth="1"/>
    <col min="6146" max="6146" width="11.5546875" customWidth="1"/>
    <col min="6147" max="6147" width="10.6640625" customWidth="1"/>
    <col min="6149" max="6149" width="8.44140625" customWidth="1"/>
    <col min="6401" max="6401" width="10.44140625" customWidth="1"/>
    <col min="6402" max="6402" width="11.5546875" customWidth="1"/>
    <col min="6403" max="6403" width="10.6640625" customWidth="1"/>
    <col min="6405" max="6405" width="8.44140625" customWidth="1"/>
    <col min="6657" max="6657" width="10.44140625" customWidth="1"/>
    <col min="6658" max="6658" width="11.5546875" customWidth="1"/>
    <col min="6659" max="6659" width="10.6640625" customWidth="1"/>
    <col min="6661" max="6661" width="8.44140625" customWidth="1"/>
    <col min="6913" max="6913" width="10.44140625" customWidth="1"/>
    <col min="6914" max="6914" width="11.5546875" customWidth="1"/>
    <col min="6915" max="6915" width="10.6640625" customWidth="1"/>
    <col min="6917" max="6917" width="8.44140625" customWidth="1"/>
    <col min="7169" max="7169" width="10.44140625" customWidth="1"/>
    <col min="7170" max="7170" width="11.5546875" customWidth="1"/>
    <col min="7171" max="7171" width="10.6640625" customWidth="1"/>
    <col min="7173" max="7173" width="8.44140625" customWidth="1"/>
    <col min="7425" max="7425" width="10.44140625" customWidth="1"/>
    <col min="7426" max="7426" width="11.5546875" customWidth="1"/>
    <col min="7427" max="7427" width="10.6640625" customWidth="1"/>
    <col min="7429" max="7429" width="8.44140625" customWidth="1"/>
    <col min="7681" max="7681" width="10.44140625" customWidth="1"/>
    <col min="7682" max="7682" width="11.5546875" customWidth="1"/>
    <col min="7683" max="7683" width="10.6640625" customWidth="1"/>
    <col min="7685" max="7685" width="8.44140625" customWidth="1"/>
    <col min="7937" max="7937" width="10.44140625" customWidth="1"/>
    <col min="7938" max="7938" width="11.5546875" customWidth="1"/>
    <col min="7939" max="7939" width="10.6640625" customWidth="1"/>
    <col min="7941" max="7941" width="8.44140625" customWidth="1"/>
    <col min="8193" max="8193" width="10.44140625" customWidth="1"/>
    <col min="8194" max="8194" width="11.5546875" customWidth="1"/>
    <col min="8195" max="8195" width="10.6640625" customWidth="1"/>
    <col min="8197" max="8197" width="8.44140625" customWidth="1"/>
    <col min="8449" max="8449" width="10.44140625" customWidth="1"/>
    <col min="8450" max="8450" width="11.5546875" customWidth="1"/>
    <col min="8451" max="8451" width="10.6640625" customWidth="1"/>
    <col min="8453" max="8453" width="8.44140625" customWidth="1"/>
    <col min="8705" max="8705" width="10.44140625" customWidth="1"/>
    <col min="8706" max="8706" width="11.5546875" customWidth="1"/>
    <col min="8707" max="8707" width="10.6640625" customWidth="1"/>
    <col min="8709" max="8709" width="8.44140625" customWidth="1"/>
    <col min="8961" max="8961" width="10.44140625" customWidth="1"/>
    <col min="8962" max="8962" width="11.5546875" customWidth="1"/>
    <col min="8963" max="8963" width="10.6640625" customWidth="1"/>
    <col min="8965" max="8965" width="8.44140625" customWidth="1"/>
    <col min="9217" max="9217" width="10.44140625" customWidth="1"/>
    <col min="9218" max="9218" width="11.5546875" customWidth="1"/>
    <col min="9219" max="9219" width="10.6640625" customWidth="1"/>
    <col min="9221" max="9221" width="8.44140625" customWidth="1"/>
    <col min="9473" max="9473" width="10.44140625" customWidth="1"/>
    <col min="9474" max="9474" width="11.5546875" customWidth="1"/>
    <col min="9475" max="9475" width="10.6640625" customWidth="1"/>
    <col min="9477" max="9477" width="8.44140625" customWidth="1"/>
    <col min="9729" max="9729" width="10.44140625" customWidth="1"/>
    <col min="9730" max="9730" width="11.5546875" customWidth="1"/>
    <col min="9731" max="9731" width="10.6640625" customWidth="1"/>
    <col min="9733" max="9733" width="8.44140625" customWidth="1"/>
    <col min="9985" max="9985" width="10.44140625" customWidth="1"/>
    <col min="9986" max="9986" width="11.5546875" customWidth="1"/>
    <col min="9987" max="9987" width="10.6640625" customWidth="1"/>
    <col min="9989" max="9989" width="8.44140625" customWidth="1"/>
    <col min="10241" max="10241" width="10.44140625" customWidth="1"/>
    <col min="10242" max="10242" width="11.5546875" customWidth="1"/>
    <col min="10243" max="10243" width="10.6640625" customWidth="1"/>
    <col min="10245" max="10245" width="8.44140625" customWidth="1"/>
    <col min="10497" max="10497" width="10.44140625" customWidth="1"/>
    <col min="10498" max="10498" width="11.5546875" customWidth="1"/>
    <col min="10499" max="10499" width="10.6640625" customWidth="1"/>
    <col min="10501" max="10501" width="8.44140625" customWidth="1"/>
    <col min="10753" max="10753" width="10.44140625" customWidth="1"/>
    <col min="10754" max="10754" width="11.5546875" customWidth="1"/>
    <col min="10755" max="10755" width="10.6640625" customWidth="1"/>
    <col min="10757" max="10757" width="8.44140625" customWidth="1"/>
    <col min="11009" max="11009" width="10.44140625" customWidth="1"/>
    <col min="11010" max="11010" width="11.5546875" customWidth="1"/>
    <col min="11011" max="11011" width="10.6640625" customWidth="1"/>
    <col min="11013" max="11013" width="8.44140625" customWidth="1"/>
    <col min="11265" max="11265" width="10.44140625" customWidth="1"/>
    <col min="11266" max="11266" width="11.5546875" customWidth="1"/>
    <col min="11267" max="11267" width="10.6640625" customWidth="1"/>
    <col min="11269" max="11269" width="8.44140625" customWidth="1"/>
    <col min="11521" max="11521" width="10.44140625" customWidth="1"/>
    <col min="11522" max="11522" width="11.5546875" customWidth="1"/>
    <col min="11523" max="11523" width="10.6640625" customWidth="1"/>
    <col min="11525" max="11525" width="8.44140625" customWidth="1"/>
    <col min="11777" max="11777" width="10.44140625" customWidth="1"/>
    <col min="11778" max="11778" width="11.5546875" customWidth="1"/>
    <col min="11779" max="11779" width="10.6640625" customWidth="1"/>
    <col min="11781" max="11781" width="8.44140625" customWidth="1"/>
    <col min="12033" max="12033" width="10.44140625" customWidth="1"/>
    <col min="12034" max="12034" width="11.5546875" customWidth="1"/>
    <col min="12035" max="12035" width="10.6640625" customWidth="1"/>
    <col min="12037" max="12037" width="8.44140625" customWidth="1"/>
    <col min="12289" max="12289" width="10.44140625" customWidth="1"/>
    <col min="12290" max="12290" width="11.5546875" customWidth="1"/>
    <col min="12291" max="12291" width="10.6640625" customWidth="1"/>
    <col min="12293" max="12293" width="8.44140625" customWidth="1"/>
    <col min="12545" max="12545" width="10.44140625" customWidth="1"/>
    <col min="12546" max="12546" width="11.5546875" customWidth="1"/>
    <col min="12547" max="12547" width="10.6640625" customWidth="1"/>
    <col min="12549" max="12549" width="8.44140625" customWidth="1"/>
    <col min="12801" max="12801" width="10.44140625" customWidth="1"/>
    <col min="12802" max="12802" width="11.5546875" customWidth="1"/>
    <col min="12803" max="12803" width="10.6640625" customWidth="1"/>
    <col min="12805" max="12805" width="8.44140625" customWidth="1"/>
    <col min="13057" max="13057" width="10.44140625" customWidth="1"/>
    <col min="13058" max="13058" width="11.5546875" customWidth="1"/>
    <col min="13059" max="13059" width="10.6640625" customWidth="1"/>
    <col min="13061" max="13061" width="8.44140625" customWidth="1"/>
    <col min="13313" max="13313" width="10.44140625" customWidth="1"/>
    <col min="13314" max="13314" width="11.5546875" customWidth="1"/>
    <col min="13315" max="13315" width="10.6640625" customWidth="1"/>
    <col min="13317" max="13317" width="8.44140625" customWidth="1"/>
    <col min="13569" max="13569" width="10.44140625" customWidth="1"/>
    <col min="13570" max="13570" width="11.5546875" customWidth="1"/>
    <col min="13571" max="13571" width="10.6640625" customWidth="1"/>
    <col min="13573" max="13573" width="8.44140625" customWidth="1"/>
    <col min="13825" max="13825" width="10.44140625" customWidth="1"/>
    <col min="13826" max="13826" width="11.5546875" customWidth="1"/>
    <col min="13827" max="13827" width="10.6640625" customWidth="1"/>
    <col min="13829" max="13829" width="8.44140625" customWidth="1"/>
    <col min="14081" max="14081" width="10.44140625" customWidth="1"/>
    <col min="14082" max="14082" width="11.5546875" customWidth="1"/>
    <col min="14083" max="14083" width="10.6640625" customWidth="1"/>
    <col min="14085" max="14085" width="8.44140625" customWidth="1"/>
    <col min="14337" max="14337" width="10.44140625" customWidth="1"/>
    <col min="14338" max="14338" width="11.5546875" customWidth="1"/>
    <col min="14339" max="14339" width="10.6640625" customWidth="1"/>
    <col min="14341" max="14341" width="8.44140625" customWidth="1"/>
    <col min="14593" max="14593" width="10.44140625" customWidth="1"/>
    <col min="14594" max="14594" width="11.5546875" customWidth="1"/>
    <col min="14595" max="14595" width="10.6640625" customWidth="1"/>
    <col min="14597" max="14597" width="8.44140625" customWidth="1"/>
    <col min="14849" max="14849" width="10.44140625" customWidth="1"/>
    <col min="14850" max="14850" width="11.5546875" customWidth="1"/>
    <col min="14851" max="14851" width="10.6640625" customWidth="1"/>
    <col min="14853" max="14853" width="8.44140625" customWidth="1"/>
    <col min="15105" max="15105" width="10.44140625" customWidth="1"/>
    <col min="15106" max="15106" width="11.5546875" customWidth="1"/>
    <col min="15107" max="15107" width="10.6640625" customWidth="1"/>
    <col min="15109" max="15109" width="8.44140625" customWidth="1"/>
    <col min="15361" max="15361" width="10.44140625" customWidth="1"/>
    <col min="15362" max="15362" width="11.5546875" customWidth="1"/>
    <col min="15363" max="15363" width="10.6640625" customWidth="1"/>
    <col min="15365" max="15365" width="8.44140625" customWidth="1"/>
    <col min="15617" max="15617" width="10.44140625" customWidth="1"/>
    <col min="15618" max="15618" width="11.5546875" customWidth="1"/>
    <col min="15619" max="15619" width="10.6640625" customWidth="1"/>
    <col min="15621" max="15621" width="8.44140625" customWidth="1"/>
    <col min="15873" max="15873" width="10.44140625" customWidth="1"/>
    <col min="15874" max="15874" width="11.5546875" customWidth="1"/>
    <col min="15875" max="15875" width="10.6640625" customWidth="1"/>
    <col min="15877" max="15877" width="8.44140625" customWidth="1"/>
    <col min="16129" max="16129" width="10.44140625" customWidth="1"/>
    <col min="16130" max="16130" width="11.5546875" customWidth="1"/>
    <col min="16131" max="16131" width="10.6640625" customWidth="1"/>
    <col min="16133" max="16133" width="8.44140625" customWidth="1"/>
  </cols>
  <sheetData>
    <row r="1" spans="1:16" x14ac:dyDescent="0.25">
      <c r="A1" s="6" t="s">
        <v>68</v>
      </c>
    </row>
    <row r="2" spans="1:16" x14ac:dyDescent="0.25">
      <c r="A2" s="7" t="s">
        <v>32</v>
      </c>
    </row>
    <row r="3" spans="1:16" x14ac:dyDescent="0.25">
      <c r="A3" s="7"/>
    </row>
    <row r="4" spans="1:16" x14ac:dyDescent="0.25">
      <c r="A4" s="7"/>
    </row>
    <row r="5" spans="1:16" x14ac:dyDescent="0.25">
      <c r="B5" s="6" t="s">
        <v>69</v>
      </c>
      <c r="C5" s="22"/>
      <c r="D5" s="22"/>
      <c r="I5" s="23"/>
      <c r="J5" s="23"/>
      <c r="K5" s="23"/>
      <c r="L5" s="23"/>
      <c r="M5" s="23"/>
      <c r="N5" s="23"/>
      <c r="O5" s="23"/>
      <c r="P5" s="23"/>
    </row>
    <row r="6" spans="1:16" x14ac:dyDescent="0.25">
      <c r="B6" s="24" t="s">
        <v>70</v>
      </c>
      <c r="C6" s="24"/>
      <c r="D6" s="24"/>
      <c r="H6" s="12" t="s">
        <v>35</v>
      </c>
      <c r="I6" s="12" t="s">
        <v>36</v>
      </c>
      <c r="J6" s="12" t="s">
        <v>37</v>
      </c>
      <c r="K6" s="12" t="s">
        <v>38</v>
      </c>
      <c r="L6" s="12" t="s">
        <v>39</v>
      </c>
      <c r="M6" s="25"/>
      <c r="N6" s="25"/>
      <c r="O6" s="25"/>
      <c r="P6" s="23"/>
    </row>
    <row r="7" spans="1:16" ht="13.8" thickBot="1" x14ac:dyDescent="0.3">
      <c r="B7" s="26" t="s">
        <v>51</v>
      </c>
      <c r="C7" s="26" t="s">
        <v>41</v>
      </c>
      <c r="D7" s="27" t="s">
        <v>42</v>
      </c>
      <c r="H7" s="12" t="s">
        <v>43</v>
      </c>
      <c r="I7" s="12" t="s">
        <v>43</v>
      </c>
      <c r="J7" s="12" t="s">
        <v>44</v>
      </c>
      <c r="K7" s="12" t="s">
        <v>45</v>
      </c>
      <c r="L7" s="12" t="s">
        <v>45</v>
      </c>
      <c r="M7" s="28"/>
      <c r="N7" s="28"/>
      <c r="O7" s="28"/>
      <c r="P7" s="23"/>
    </row>
    <row r="8" spans="1:16" ht="13.8" thickTop="1" x14ac:dyDescent="0.25">
      <c r="A8" s="18">
        <v>0.4</v>
      </c>
      <c r="B8" s="18">
        <v>1.3</v>
      </c>
      <c r="C8" s="18">
        <v>0.2</v>
      </c>
      <c r="D8" s="18">
        <v>0.11</v>
      </c>
      <c r="H8" s="17"/>
      <c r="I8" s="17"/>
      <c r="J8" s="17"/>
      <c r="M8" s="25"/>
      <c r="N8" s="29"/>
      <c r="O8" s="25"/>
      <c r="P8" s="23"/>
    </row>
    <row r="9" spans="1:16" x14ac:dyDescent="0.25">
      <c r="B9" s="18">
        <v>3</v>
      </c>
      <c r="C9" s="18">
        <v>0.2</v>
      </c>
      <c r="D9" s="18">
        <v>0.21</v>
      </c>
      <c r="H9" s="17">
        <f>(B10-B8)/2</f>
        <v>2.35</v>
      </c>
      <c r="I9" s="18">
        <f>C9</f>
        <v>0.2</v>
      </c>
      <c r="J9" s="17">
        <f>D9*3.28084</f>
        <v>0.68897639999999993</v>
      </c>
      <c r="K9">
        <f>H9*I9*J9</f>
        <v>0.32381890799999996</v>
      </c>
      <c r="L9">
        <f>SUM(K9:K32)</f>
        <v>41.614174560000002</v>
      </c>
      <c r="M9" s="30"/>
      <c r="N9" s="23"/>
      <c r="O9" s="30"/>
      <c r="P9" s="23"/>
    </row>
    <row r="10" spans="1:16" x14ac:dyDescent="0.25">
      <c r="B10" s="18">
        <v>6</v>
      </c>
      <c r="C10" s="18">
        <v>0.48</v>
      </c>
      <c r="D10" s="18">
        <v>0.53</v>
      </c>
      <c r="E10" t="s">
        <v>71</v>
      </c>
      <c r="H10" s="17">
        <f t="shared" ref="H10:H32" si="0">(B11-B9)/2</f>
        <v>3</v>
      </c>
      <c r="I10" s="18">
        <f t="shared" ref="I10:I32" si="1">C10</f>
        <v>0.48</v>
      </c>
      <c r="J10" s="17">
        <f t="shared" ref="J10:J32" si="2">D10*3.28084</f>
        <v>1.7388452000000001</v>
      </c>
      <c r="K10">
        <f t="shared" ref="K10:K32" si="3">H10*I10*J10</f>
        <v>2.5039370880000003</v>
      </c>
      <c r="L10" s="23"/>
      <c r="M10" s="30"/>
      <c r="N10" s="23"/>
      <c r="O10" s="30"/>
      <c r="P10" s="23"/>
    </row>
    <row r="11" spans="1:16" x14ac:dyDescent="0.25">
      <c r="B11" s="18">
        <v>9</v>
      </c>
      <c r="C11" s="18">
        <v>0.55000000000000004</v>
      </c>
      <c r="D11" s="18">
        <v>0.31</v>
      </c>
      <c r="E11" t="s">
        <v>72</v>
      </c>
      <c r="H11" s="17">
        <f t="shared" si="0"/>
        <v>3</v>
      </c>
      <c r="I11" s="18">
        <f t="shared" si="1"/>
        <v>0.55000000000000004</v>
      </c>
      <c r="J11" s="17">
        <f t="shared" si="2"/>
        <v>1.0170604000000001</v>
      </c>
      <c r="K11">
        <f t="shared" si="3"/>
        <v>1.6781496600000003</v>
      </c>
      <c r="L11" s="23"/>
      <c r="M11" s="30"/>
      <c r="N11" s="23"/>
      <c r="O11" s="30"/>
      <c r="P11" s="23"/>
    </row>
    <row r="12" spans="1:16" x14ac:dyDescent="0.25">
      <c r="B12" s="18">
        <v>12</v>
      </c>
      <c r="C12" s="18">
        <v>0.75</v>
      </c>
      <c r="D12" s="18">
        <v>0.55000000000000004</v>
      </c>
      <c r="H12" s="17">
        <f t="shared" si="0"/>
        <v>3</v>
      </c>
      <c r="I12" s="18">
        <f t="shared" si="1"/>
        <v>0.75</v>
      </c>
      <c r="J12" s="17">
        <f t="shared" si="2"/>
        <v>1.8044620000000002</v>
      </c>
      <c r="K12">
        <f t="shared" si="3"/>
        <v>4.0600395000000002</v>
      </c>
      <c r="L12" s="23"/>
      <c r="M12" s="30"/>
      <c r="N12" s="23"/>
      <c r="O12" s="30"/>
      <c r="P12" s="23"/>
    </row>
    <row r="13" spans="1:16" x14ac:dyDescent="0.25">
      <c r="B13" s="18">
        <v>15</v>
      </c>
      <c r="C13" s="18">
        <v>0.85</v>
      </c>
      <c r="D13" s="18">
        <v>0.77</v>
      </c>
      <c r="E13" t="s">
        <v>73</v>
      </c>
      <c r="H13" s="17">
        <f t="shared" si="0"/>
        <v>3</v>
      </c>
      <c r="I13" s="18">
        <f t="shared" si="1"/>
        <v>0.85</v>
      </c>
      <c r="J13" s="17">
        <f t="shared" si="2"/>
        <v>2.5262468</v>
      </c>
      <c r="K13">
        <f t="shared" si="3"/>
        <v>6.4419293399999997</v>
      </c>
      <c r="L13" s="23"/>
      <c r="M13" s="30"/>
      <c r="N13" s="23"/>
      <c r="O13" s="30"/>
      <c r="P13" s="23"/>
    </row>
    <row r="14" spans="1:16" x14ac:dyDescent="0.25">
      <c r="B14" s="18">
        <v>18</v>
      </c>
      <c r="C14" s="18">
        <v>0.65</v>
      </c>
      <c r="D14" s="18">
        <v>0.64</v>
      </c>
      <c r="E14" t="s">
        <v>74</v>
      </c>
      <c r="H14" s="17">
        <f t="shared" si="0"/>
        <v>3</v>
      </c>
      <c r="I14" s="18">
        <f t="shared" si="1"/>
        <v>0.65</v>
      </c>
      <c r="J14" s="17">
        <f t="shared" si="2"/>
        <v>2.0997376000000001</v>
      </c>
      <c r="K14">
        <f t="shared" si="3"/>
        <v>4.0944883200000008</v>
      </c>
      <c r="L14" s="23"/>
      <c r="M14" s="30"/>
      <c r="N14" s="23"/>
      <c r="O14" s="30"/>
      <c r="P14" s="23"/>
    </row>
    <row r="15" spans="1:16" x14ac:dyDescent="0.25">
      <c r="B15" s="18">
        <v>21</v>
      </c>
      <c r="C15" s="18">
        <v>0.65</v>
      </c>
      <c r="D15" s="18">
        <v>0.57999999999999996</v>
      </c>
      <c r="H15" s="17">
        <f t="shared" si="0"/>
        <v>3</v>
      </c>
      <c r="I15" s="18">
        <f t="shared" si="1"/>
        <v>0.65</v>
      </c>
      <c r="J15" s="17">
        <f t="shared" si="2"/>
        <v>1.9028871999999999</v>
      </c>
      <c r="K15">
        <f t="shared" si="3"/>
        <v>3.7106300400000003</v>
      </c>
      <c r="L15" s="23"/>
      <c r="M15" s="30"/>
      <c r="N15" s="23"/>
      <c r="O15" s="30"/>
      <c r="P15" s="23"/>
    </row>
    <row r="16" spans="1:16" x14ac:dyDescent="0.25">
      <c r="B16" s="18">
        <v>24</v>
      </c>
      <c r="C16" s="18">
        <v>0.65</v>
      </c>
      <c r="D16" s="18">
        <v>0.22</v>
      </c>
      <c r="H16" s="17">
        <f t="shared" si="0"/>
        <v>3</v>
      </c>
      <c r="I16" s="18">
        <f t="shared" si="1"/>
        <v>0.65</v>
      </c>
      <c r="J16" s="17">
        <f t="shared" si="2"/>
        <v>0.7217848</v>
      </c>
      <c r="K16">
        <f t="shared" si="3"/>
        <v>1.4074803600000001</v>
      </c>
      <c r="L16" s="23"/>
      <c r="M16" s="30"/>
      <c r="N16" s="23"/>
      <c r="O16" s="30"/>
      <c r="P16" s="23"/>
    </row>
    <row r="17" spans="1:16" x14ac:dyDescent="0.25">
      <c r="B17" s="18">
        <v>27</v>
      </c>
      <c r="C17" s="18">
        <v>0.6</v>
      </c>
      <c r="D17" s="18">
        <v>0.35</v>
      </c>
      <c r="H17" s="17">
        <f t="shared" si="0"/>
        <v>3</v>
      </c>
      <c r="I17" s="18">
        <f t="shared" si="1"/>
        <v>0.6</v>
      </c>
      <c r="J17" s="17">
        <f t="shared" si="2"/>
        <v>1.1482939999999999</v>
      </c>
      <c r="K17">
        <f t="shared" si="3"/>
        <v>2.0669291999999997</v>
      </c>
      <c r="L17" s="23"/>
      <c r="M17" s="30"/>
      <c r="N17" s="23"/>
      <c r="O17" s="30"/>
      <c r="P17" s="23"/>
    </row>
    <row r="18" spans="1:16" x14ac:dyDescent="0.25">
      <c r="B18" s="18">
        <v>30</v>
      </c>
      <c r="C18" s="18">
        <v>0.35</v>
      </c>
      <c r="D18" s="18">
        <v>0.48</v>
      </c>
      <c r="E18" t="s">
        <v>75</v>
      </c>
      <c r="H18" s="17">
        <f t="shared" si="0"/>
        <v>3</v>
      </c>
      <c r="I18" s="18">
        <f t="shared" si="1"/>
        <v>0.35</v>
      </c>
      <c r="J18" s="17">
        <f t="shared" si="2"/>
        <v>1.5748031999999998</v>
      </c>
      <c r="K18">
        <f t="shared" si="3"/>
        <v>1.6535433599999996</v>
      </c>
      <c r="L18" s="23"/>
      <c r="M18" s="30"/>
      <c r="N18" s="23"/>
      <c r="O18" s="30"/>
      <c r="P18" s="23"/>
    </row>
    <row r="19" spans="1:16" x14ac:dyDescent="0.25">
      <c r="B19" s="18">
        <v>33</v>
      </c>
      <c r="C19" s="18">
        <v>0.35</v>
      </c>
      <c r="D19" s="18">
        <v>0.32</v>
      </c>
      <c r="E19" t="s">
        <v>76</v>
      </c>
      <c r="H19" s="17">
        <f t="shared" si="0"/>
        <v>3</v>
      </c>
      <c r="I19" s="18">
        <f t="shared" si="1"/>
        <v>0.35</v>
      </c>
      <c r="J19" s="17">
        <f t="shared" si="2"/>
        <v>1.0498688</v>
      </c>
      <c r="K19">
        <f t="shared" si="3"/>
        <v>1.1023622399999999</v>
      </c>
      <c r="L19" s="23"/>
      <c r="M19" s="30"/>
      <c r="N19" s="23"/>
      <c r="O19" s="30"/>
      <c r="P19" s="23"/>
    </row>
    <row r="20" spans="1:16" x14ac:dyDescent="0.25">
      <c r="A20" s="17" t="s">
        <v>77</v>
      </c>
      <c r="B20" s="18">
        <v>36</v>
      </c>
      <c r="C20" s="18">
        <v>0.4</v>
      </c>
      <c r="D20" s="18">
        <v>0.05</v>
      </c>
      <c r="E20" t="s">
        <v>78</v>
      </c>
      <c r="H20" s="17">
        <f t="shared" si="0"/>
        <v>3</v>
      </c>
      <c r="I20" s="18">
        <f t="shared" si="1"/>
        <v>0.4</v>
      </c>
      <c r="J20" s="17">
        <f t="shared" si="2"/>
        <v>0.16404200000000002</v>
      </c>
      <c r="K20">
        <f t="shared" si="3"/>
        <v>0.19685040000000006</v>
      </c>
      <c r="L20" s="23"/>
      <c r="M20" s="30"/>
      <c r="N20" s="23"/>
      <c r="O20" s="30"/>
      <c r="P20" s="23"/>
    </row>
    <row r="21" spans="1:16" x14ac:dyDescent="0.25">
      <c r="B21" s="18">
        <v>39</v>
      </c>
      <c r="C21" s="18">
        <v>0.28000000000000003</v>
      </c>
      <c r="D21" s="18">
        <v>0.21</v>
      </c>
      <c r="E21" t="s">
        <v>79</v>
      </c>
      <c r="H21" s="17">
        <f t="shared" si="0"/>
        <v>3</v>
      </c>
      <c r="I21" s="18">
        <f t="shared" si="1"/>
        <v>0.28000000000000003</v>
      </c>
      <c r="J21" s="17">
        <f t="shared" si="2"/>
        <v>0.68897639999999993</v>
      </c>
      <c r="K21">
        <f t="shared" si="3"/>
        <v>0.57874017600000005</v>
      </c>
      <c r="L21" s="23"/>
      <c r="M21" s="30"/>
      <c r="N21" s="23"/>
      <c r="O21" s="30"/>
      <c r="P21" s="23"/>
    </row>
    <row r="22" spans="1:16" x14ac:dyDescent="0.25">
      <c r="B22" s="18">
        <v>42</v>
      </c>
      <c r="C22" s="18">
        <v>0.59</v>
      </c>
      <c r="D22" s="18">
        <v>0.33</v>
      </c>
      <c r="E22" t="s">
        <v>80</v>
      </c>
      <c r="H22" s="17">
        <f t="shared" si="0"/>
        <v>3</v>
      </c>
      <c r="I22" s="18">
        <f t="shared" si="1"/>
        <v>0.59</v>
      </c>
      <c r="J22" s="17">
        <f t="shared" si="2"/>
        <v>1.0826772</v>
      </c>
      <c r="K22">
        <f t="shared" si="3"/>
        <v>1.9163386440000001</v>
      </c>
      <c r="L22" s="23"/>
      <c r="M22" s="30"/>
      <c r="N22" s="23"/>
      <c r="O22" s="30"/>
      <c r="P22" s="23"/>
    </row>
    <row r="23" spans="1:16" x14ac:dyDescent="0.25">
      <c r="B23" s="18">
        <v>45</v>
      </c>
      <c r="C23" s="18">
        <v>0.4</v>
      </c>
      <c r="D23" s="18">
        <v>0.32</v>
      </c>
      <c r="H23" s="17">
        <f t="shared" si="0"/>
        <v>3</v>
      </c>
      <c r="I23" s="18">
        <f t="shared" si="1"/>
        <v>0.4</v>
      </c>
      <c r="J23" s="17">
        <f t="shared" si="2"/>
        <v>1.0498688</v>
      </c>
      <c r="K23">
        <f t="shared" si="3"/>
        <v>1.2598425600000003</v>
      </c>
      <c r="L23" s="23"/>
      <c r="M23" s="30"/>
      <c r="N23" s="23"/>
      <c r="O23" s="30"/>
      <c r="P23" s="23"/>
    </row>
    <row r="24" spans="1:16" x14ac:dyDescent="0.25">
      <c r="B24" s="18">
        <v>48</v>
      </c>
      <c r="C24" s="18">
        <v>0.3</v>
      </c>
      <c r="D24" s="18">
        <v>0.14000000000000001</v>
      </c>
      <c r="H24" s="17">
        <f t="shared" si="0"/>
        <v>3</v>
      </c>
      <c r="I24" s="18">
        <f t="shared" si="1"/>
        <v>0.3</v>
      </c>
      <c r="J24" s="17">
        <f t="shared" si="2"/>
        <v>0.45931760000000005</v>
      </c>
      <c r="K24">
        <f t="shared" si="3"/>
        <v>0.41338584</v>
      </c>
      <c r="L24" s="23"/>
      <c r="M24" s="30"/>
      <c r="N24" s="23"/>
      <c r="O24" s="30"/>
      <c r="P24" s="23"/>
    </row>
    <row r="25" spans="1:16" x14ac:dyDescent="0.25">
      <c r="B25" s="18">
        <v>51</v>
      </c>
      <c r="C25" s="18">
        <v>0.28000000000000003</v>
      </c>
      <c r="D25" s="18">
        <v>0.14000000000000001</v>
      </c>
      <c r="H25" s="17">
        <f t="shared" si="0"/>
        <v>3</v>
      </c>
      <c r="I25" s="18">
        <f t="shared" si="1"/>
        <v>0.28000000000000003</v>
      </c>
      <c r="J25" s="17">
        <f t="shared" si="2"/>
        <v>0.45931760000000005</v>
      </c>
      <c r="K25">
        <f t="shared" si="3"/>
        <v>0.38582678400000009</v>
      </c>
      <c r="L25" s="23"/>
      <c r="M25" s="30"/>
      <c r="N25" s="23"/>
      <c r="O25" s="30"/>
      <c r="P25" s="23"/>
    </row>
    <row r="26" spans="1:16" x14ac:dyDescent="0.25">
      <c r="B26" s="18">
        <v>54</v>
      </c>
      <c r="C26" s="18">
        <v>0.4</v>
      </c>
      <c r="D26" s="18">
        <v>0.05</v>
      </c>
      <c r="H26" s="17">
        <f t="shared" si="0"/>
        <v>3</v>
      </c>
      <c r="I26" s="18">
        <f t="shared" si="1"/>
        <v>0.4</v>
      </c>
      <c r="J26" s="17">
        <f t="shared" si="2"/>
        <v>0.16404200000000002</v>
      </c>
      <c r="K26">
        <f t="shared" si="3"/>
        <v>0.19685040000000006</v>
      </c>
      <c r="L26" s="23"/>
      <c r="M26" s="30"/>
      <c r="N26" s="23"/>
      <c r="O26" s="30"/>
      <c r="P26" s="23"/>
    </row>
    <row r="27" spans="1:16" x14ac:dyDescent="0.25">
      <c r="B27" s="18">
        <v>57</v>
      </c>
      <c r="C27" s="18">
        <v>0.6</v>
      </c>
      <c r="D27" s="18">
        <v>0.26</v>
      </c>
      <c r="H27" s="17">
        <f t="shared" si="0"/>
        <v>3</v>
      </c>
      <c r="I27" s="18">
        <f t="shared" si="1"/>
        <v>0.6</v>
      </c>
      <c r="J27" s="17">
        <f t="shared" si="2"/>
        <v>0.85301840000000007</v>
      </c>
      <c r="K27">
        <f t="shared" si="3"/>
        <v>1.53543312</v>
      </c>
      <c r="L27" s="23"/>
      <c r="M27" s="30"/>
      <c r="N27" s="23"/>
      <c r="O27" s="30"/>
      <c r="P27" s="23"/>
    </row>
    <row r="28" spans="1:16" x14ac:dyDescent="0.25">
      <c r="B28" s="18">
        <v>60</v>
      </c>
      <c r="C28" s="18">
        <v>0.45</v>
      </c>
      <c r="D28" s="18">
        <v>0.3</v>
      </c>
      <c r="H28" s="17">
        <f t="shared" si="0"/>
        <v>3</v>
      </c>
      <c r="I28" s="18">
        <f t="shared" si="1"/>
        <v>0.45</v>
      </c>
      <c r="J28" s="17">
        <f t="shared" si="2"/>
        <v>0.9842519999999999</v>
      </c>
      <c r="K28">
        <f t="shared" si="3"/>
        <v>1.3287401999999999</v>
      </c>
      <c r="L28" s="23"/>
      <c r="M28" s="30"/>
      <c r="N28" s="23"/>
      <c r="O28" s="30"/>
      <c r="P28" s="23"/>
    </row>
    <row r="29" spans="1:16" x14ac:dyDescent="0.25">
      <c r="B29" s="18">
        <v>63</v>
      </c>
      <c r="C29" s="18">
        <v>0.35</v>
      </c>
      <c r="D29" s="18">
        <v>0.33</v>
      </c>
      <c r="H29" s="17">
        <f t="shared" si="0"/>
        <v>3</v>
      </c>
      <c r="I29" s="18">
        <f t="shared" si="1"/>
        <v>0.35</v>
      </c>
      <c r="J29" s="17">
        <f t="shared" si="2"/>
        <v>1.0826772</v>
      </c>
      <c r="K29">
        <f t="shared" si="3"/>
        <v>1.1368110599999999</v>
      </c>
      <c r="L29" s="23"/>
      <c r="M29" s="30"/>
      <c r="N29" s="23"/>
      <c r="O29" s="30"/>
      <c r="P29" s="23"/>
    </row>
    <row r="30" spans="1:16" x14ac:dyDescent="0.25">
      <c r="B30" s="18">
        <v>66</v>
      </c>
      <c r="C30" s="18">
        <v>0.45</v>
      </c>
      <c r="D30" s="18">
        <v>0.28999999999999998</v>
      </c>
      <c r="H30" s="17">
        <f t="shared" si="0"/>
        <v>3.5</v>
      </c>
      <c r="I30" s="18">
        <f t="shared" si="1"/>
        <v>0.45</v>
      </c>
      <c r="J30" s="17">
        <f t="shared" si="2"/>
        <v>0.95144359999999994</v>
      </c>
      <c r="K30">
        <f t="shared" si="3"/>
        <v>1.49852367</v>
      </c>
      <c r="L30" s="23"/>
      <c r="M30" s="30"/>
      <c r="N30" s="23"/>
      <c r="O30" s="30"/>
      <c r="P30" s="23"/>
    </row>
    <row r="31" spans="1:16" x14ac:dyDescent="0.25">
      <c r="B31" s="18">
        <v>70</v>
      </c>
      <c r="C31" s="18">
        <v>0.6</v>
      </c>
      <c r="D31" s="18">
        <v>0.22</v>
      </c>
      <c r="H31" s="17">
        <f t="shared" si="0"/>
        <v>3.5</v>
      </c>
      <c r="I31" s="18">
        <f t="shared" si="1"/>
        <v>0.6</v>
      </c>
      <c r="J31" s="17">
        <f t="shared" si="2"/>
        <v>0.7217848</v>
      </c>
      <c r="K31">
        <f t="shared" si="3"/>
        <v>1.5157480800000001</v>
      </c>
      <c r="L31" s="23"/>
      <c r="M31" s="30"/>
      <c r="N31" s="23"/>
      <c r="O31" s="30"/>
      <c r="P31" s="23"/>
    </row>
    <row r="32" spans="1:16" x14ac:dyDescent="0.25">
      <c r="A32" s="31">
        <v>24</v>
      </c>
      <c r="B32" s="18">
        <v>73</v>
      </c>
      <c r="C32" s="18">
        <v>0.3</v>
      </c>
      <c r="D32" s="18">
        <v>0.19</v>
      </c>
      <c r="H32" s="17">
        <f t="shared" si="0"/>
        <v>3.25</v>
      </c>
      <c r="I32" s="18">
        <f t="shared" si="1"/>
        <v>0.3</v>
      </c>
      <c r="J32" s="17">
        <f t="shared" si="2"/>
        <v>0.62335960000000001</v>
      </c>
      <c r="K32">
        <f t="shared" si="3"/>
        <v>0.60777561000000002</v>
      </c>
      <c r="L32" s="23"/>
      <c r="M32" s="30"/>
      <c r="N32" s="23"/>
      <c r="O32" s="30"/>
      <c r="P32" s="23"/>
    </row>
    <row r="33" spans="1:16" x14ac:dyDescent="0.25">
      <c r="A33" s="31">
        <v>25</v>
      </c>
      <c r="B33" s="18">
        <v>76.5</v>
      </c>
      <c r="C33" s="18">
        <v>0</v>
      </c>
      <c r="D33" s="18">
        <v>0</v>
      </c>
      <c r="I33" s="23"/>
      <c r="J33" s="32"/>
      <c r="K33" s="30"/>
      <c r="L33" s="23"/>
      <c r="M33" s="30"/>
      <c r="N33" s="23"/>
      <c r="O33" s="30"/>
      <c r="P33" s="23"/>
    </row>
    <row r="34" spans="1:16" x14ac:dyDescent="0.25">
      <c r="B34" s="18"/>
      <c r="C34" s="18"/>
      <c r="D34" s="18"/>
      <c r="I34" s="23"/>
      <c r="J34" s="32"/>
      <c r="K34" s="30"/>
      <c r="L34" s="23"/>
      <c r="M34" s="30"/>
      <c r="N34" s="23"/>
      <c r="O34" s="30"/>
      <c r="P34" s="23"/>
    </row>
    <row r="35" spans="1:16" x14ac:dyDescent="0.25">
      <c r="B35" s="18"/>
      <c r="C35" s="18"/>
      <c r="D35" s="18"/>
      <c r="I35" s="23"/>
      <c r="J35" s="23"/>
      <c r="K35" s="23"/>
      <c r="L35" s="23"/>
      <c r="M35" s="23"/>
      <c r="N35" s="23"/>
      <c r="O35" s="23"/>
      <c r="P35" s="23"/>
    </row>
    <row r="36" spans="1:16" x14ac:dyDescent="0.25">
      <c r="B36" s="18"/>
      <c r="C36" s="18"/>
      <c r="D36" s="18"/>
    </row>
    <row r="37" spans="1:16" x14ac:dyDescent="0.25">
      <c r="B37" s="18"/>
      <c r="C37" s="18"/>
      <c r="D37" s="18"/>
    </row>
    <row r="38" spans="1:16" x14ac:dyDescent="0.25">
      <c r="B38" s="18"/>
      <c r="C38" s="18"/>
      <c r="D38" s="18"/>
    </row>
    <row r="39" spans="1:16" x14ac:dyDescent="0.25">
      <c r="B39" s="6" t="s">
        <v>69</v>
      </c>
      <c r="C39" s="22"/>
      <c r="D39" s="22"/>
    </row>
    <row r="40" spans="1:16" x14ac:dyDescent="0.25">
      <c r="B40" s="24" t="s">
        <v>81</v>
      </c>
      <c r="C40" s="24"/>
      <c r="D40" s="24"/>
      <c r="H40" s="12" t="s">
        <v>35</v>
      </c>
      <c r="I40" s="12" t="s">
        <v>36</v>
      </c>
      <c r="J40" s="12" t="s">
        <v>37</v>
      </c>
      <c r="K40" s="12" t="s">
        <v>38</v>
      </c>
      <c r="L40" s="12" t="s">
        <v>39</v>
      </c>
    </row>
    <row r="41" spans="1:16" ht="13.8" thickBot="1" x14ac:dyDescent="0.3">
      <c r="A41" s="33" t="s">
        <v>82</v>
      </c>
      <c r="B41" s="26" t="s">
        <v>51</v>
      </c>
      <c r="C41" s="26" t="s">
        <v>41</v>
      </c>
      <c r="D41" s="27" t="s">
        <v>42</v>
      </c>
      <c r="H41" s="12" t="s">
        <v>43</v>
      </c>
      <c r="I41" s="12" t="s">
        <v>43</v>
      </c>
      <c r="J41" s="12" t="s">
        <v>44</v>
      </c>
      <c r="K41" s="12" t="s">
        <v>45</v>
      </c>
      <c r="L41" s="12" t="s">
        <v>45</v>
      </c>
    </row>
    <row r="42" spans="1:16" ht="13.8" thickTop="1" x14ac:dyDescent="0.25">
      <c r="A42" s="22" t="s">
        <v>83</v>
      </c>
      <c r="B42" s="18">
        <v>86</v>
      </c>
      <c r="C42" s="18">
        <v>0.2</v>
      </c>
      <c r="D42" s="18">
        <v>0</v>
      </c>
      <c r="H42" s="17"/>
      <c r="I42" s="17"/>
      <c r="J42" s="17"/>
    </row>
    <row r="43" spans="1:16" x14ac:dyDescent="0.25">
      <c r="A43" s="17" t="s">
        <v>84</v>
      </c>
      <c r="B43" s="18">
        <v>83</v>
      </c>
      <c r="C43" s="18">
        <v>0.4</v>
      </c>
      <c r="D43" s="18">
        <v>0.28999999999999998</v>
      </c>
      <c r="H43" s="17">
        <f>((B44-B42)/2)*-1</f>
        <v>3</v>
      </c>
      <c r="I43" s="18">
        <f>C43</f>
        <v>0.4</v>
      </c>
      <c r="J43" s="17">
        <f>D43*3.28084</f>
        <v>0.95144359999999994</v>
      </c>
      <c r="K43">
        <f>H43*I43*J43</f>
        <v>1.14173232</v>
      </c>
      <c r="L43">
        <f>SUM(K43:K69)</f>
        <v>154.13632383000001</v>
      </c>
    </row>
    <row r="44" spans="1:16" x14ac:dyDescent="0.25">
      <c r="A44" s="17" t="s">
        <v>85</v>
      </c>
      <c r="B44" s="18">
        <v>80</v>
      </c>
      <c r="C44" s="18">
        <v>0.5</v>
      </c>
      <c r="D44" s="18">
        <v>0.79</v>
      </c>
      <c r="H44" s="17">
        <f t="shared" ref="H44:H69" si="4">((B45-B43)/2)*-1</f>
        <v>3</v>
      </c>
      <c r="I44" s="18">
        <f t="shared" ref="I44:I69" si="5">C44</f>
        <v>0.5</v>
      </c>
      <c r="J44" s="17">
        <f t="shared" ref="J44:J69" si="6">D44*3.28084</f>
        <v>2.5918635999999999</v>
      </c>
      <c r="K44">
        <f t="shared" ref="K44:K69" si="7">H44*I44*J44</f>
        <v>3.8877953999999999</v>
      </c>
    </row>
    <row r="45" spans="1:16" x14ac:dyDescent="0.25">
      <c r="B45" s="18">
        <v>77</v>
      </c>
      <c r="C45" s="18">
        <v>0.7</v>
      </c>
      <c r="D45" s="18">
        <v>0.68</v>
      </c>
      <c r="H45" s="17">
        <f t="shared" si="4"/>
        <v>3</v>
      </c>
      <c r="I45" s="18">
        <f t="shared" si="5"/>
        <v>0.7</v>
      </c>
      <c r="J45" s="17">
        <f t="shared" si="6"/>
        <v>2.2309711999999999</v>
      </c>
      <c r="K45">
        <f t="shared" si="7"/>
        <v>4.6850395199999992</v>
      </c>
    </row>
    <row r="46" spans="1:16" x14ac:dyDescent="0.25">
      <c r="A46" s="17" t="s">
        <v>86</v>
      </c>
      <c r="B46" s="18">
        <v>74</v>
      </c>
      <c r="C46" s="18">
        <v>1.1000000000000001</v>
      </c>
      <c r="D46" s="18">
        <v>0.55000000000000004</v>
      </c>
      <c r="H46" s="17">
        <f t="shared" si="4"/>
        <v>3</v>
      </c>
      <c r="I46" s="18">
        <f t="shared" si="5"/>
        <v>1.1000000000000001</v>
      </c>
      <c r="J46" s="17">
        <f t="shared" si="6"/>
        <v>1.8044620000000002</v>
      </c>
      <c r="K46">
        <f t="shared" si="7"/>
        <v>5.9547246000000014</v>
      </c>
    </row>
    <row r="47" spans="1:16" x14ac:dyDescent="0.25">
      <c r="A47" s="17">
        <v>0.8</v>
      </c>
      <c r="B47" s="18">
        <v>71</v>
      </c>
      <c r="C47" s="18">
        <v>1.2</v>
      </c>
      <c r="D47" s="18">
        <v>0.95</v>
      </c>
      <c r="H47" s="17">
        <f t="shared" si="4"/>
        <v>3</v>
      </c>
      <c r="I47" s="18">
        <f t="shared" si="5"/>
        <v>1.2</v>
      </c>
      <c r="J47" s="17">
        <f t="shared" si="6"/>
        <v>3.1167979999999997</v>
      </c>
      <c r="K47">
        <f t="shared" si="7"/>
        <v>11.220472799999998</v>
      </c>
    </row>
    <row r="48" spans="1:16" x14ac:dyDescent="0.25">
      <c r="A48" s="17" t="s">
        <v>87</v>
      </c>
      <c r="B48" s="18">
        <v>68</v>
      </c>
      <c r="C48" s="18">
        <v>1.1000000000000001</v>
      </c>
      <c r="D48" s="18">
        <v>0.92</v>
      </c>
      <c r="H48" s="17">
        <f t="shared" si="4"/>
        <v>3</v>
      </c>
      <c r="I48" s="18">
        <f t="shared" si="5"/>
        <v>1.1000000000000001</v>
      </c>
      <c r="J48" s="17">
        <f t="shared" si="6"/>
        <v>3.0183728000000003</v>
      </c>
      <c r="K48">
        <f t="shared" si="7"/>
        <v>9.9606302400000022</v>
      </c>
    </row>
    <row r="49" spans="1:11" x14ac:dyDescent="0.25">
      <c r="A49" s="34">
        <v>39555</v>
      </c>
      <c r="B49" s="18">
        <v>65</v>
      </c>
      <c r="C49" s="18">
        <v>1.25</v>
      </c>
      <c r="D49" s="18">
        <v>0.83</v>
      </c>
      <c r="H49" s="17">
        <f t="shared" si="4"/>
        <v>3</v>
      </c>
      <c r="I49" s="18">
        <f t="shared" si="5"/>
        <v>1.25</v>
      </c>
      <c r="J49" s="17">
        <f t="shared" si="6"/>
        <v>2.7230971999999998</v>
      </c>
      <c r="K49">
        <f t="shared" si="7"/>
        <v>10.2116145</v>
      </c>
    </row>
    <row r="50" spans="1:11" x14ac:dyDescent="0.25">
      <c r="A50" s="17" t="s">
        <v>88</v>
      </c>
      <c r="B50" s="18">
        <v>62</v>
      </c>
      <c r="C50" s="18">
        <v>1</v>
      </c>
      <c r="D50" s="18">
        <v>0.81</v>
      </c>
      <c r="H50" s="17">
        <f t="shared" si="4"/>
        <v>3</v>
      </c>
      <c r="I50" s="18">
        <f t="shared" si="5"/>
        <v>1</v>
      </c>
      <c r="J50" s="17">
        <f t="shared" si="6"/>
        <v>2.6574804000000003</v>
      </c>
      <c r="K50">
        <f t="shared" si="7"/>
        <v>7.9724412000000004</v>
      </c>
    </row>
    <row r="51" spans="1:11" x14ac:dyDescent="0.25">
      <c r="A51" s="17" t="s">
        <v>89</v>
      </c>
      <c r="B51" s="18">
        <v>59</v>
      </c>
      <c r="C51" s="18">
        <v>1.1000000000000001</v>
      </c>
      <c r="D51" s="18">
        <v>0.72</v>
      </c>
      <c r="H51" s="17">
        <f t="shared" si="4"/>
        <v>3</v>
      </c>
      <c r="I51" s="18">
        <f t="shared" si="5"/>
        <v>1.1000000000000001</v>
      </c>
      <c r="J51" s="17">
        <f t="shared" si="6"/>
        <v>2.3622047999999998</v>
      </c>
      <c r="K51">
        <f t="shared" si="7"/>
        <v>7.7952758399999995</v>
      </c>
    </row>
    <row r="52" spans="1:11" x14ac:dyDescent="0.25">
      <c r="A52" s="17" t="s">
        <v>90</v>
      </c>
      <c r="B52" s="18">
        <v>56</v>
      </c>
      <c r="C52" s="18">
        <v>0.85</v>
      </c>
      <c r="D52" s="18">
        <v>0.57999999999999996</v>
      </c>
      <c r="H52" s="17">
        <f t="shared" si="4"/>
        <v>3</v>
      </c>
      <c r="I52" s="18">
        <f t="shared" si="5"/>
        <v>0.85</v>
      </c>
      <c r="J52" s="17">
        <f t="shared" si="6"/>
        <v>1.9028871999999999</v>
      </c>
      <c r="K52">
        <f t="shared" si="7"/>
        <v>4.852362359999999</v>
      </c>
    </row>
    <row r="53" spans="1:11" x14ac:dyDescent="0.25">
      <c r="A53" s="17" t="s">
        <v>86</v>
      </c>
      <c r="B53" s="18">
        <v>53</v>
      </c>
      <c r="C53" s="18">
        <v>0.9</v>
      </c>
      <c r="D53" s="18">
        <v>0.8</v>
      </c>
      <c r="H53" s="17">
        <f t="shared" si="4"/>
        <v>3</v>
      </c>
      <c r="I53" s="18">
        <f t="shared" si="5"/>
        <v>0.9</v>
      </c>
      <c r="J53" s="17">
        <f t="shared" si="6"/>
        <v>2.6246720000000003</v>
      </c>
      <c r="K53">
        <f t="shared" si="7"/>
        <v>7.0866144000000011</v>
      </c>
    </row>
    <row r="54" spans="1:11" x14ac:dyDescent="0.25">
      <c r="B54" s="18">
        <v>50</v>
      </c>
      <c r="C54" s="18">
        <v>0.8</v>
      </c>
      <c r="D54" s="18">
        <v>0.56999999999999995</v>
      </c>
      <c r="H54" s="17">
        <f t="shared" si="4"/>
        <v>3</v>
      </c>
      <c r="I54" s="18">
        <f t="shared" si="5"/>
        <v>0.8</v>
      </c>
      <c r="J54" s="17">
        <f t="shared" si="6"/>
        <v>1.8700787999999999</v>
      </c>
      <c r="K54">
        <f t="shared" si="7"/>
        <v>4.4881891200000004</v>
      </c>
    </row>
    <row r="55" spans="1:11" x14ac:dyDescent="0.25">
      <c r="B55" s="18">
        <v>47</v>
      </c>
      <c r="C55" s="18">
        <v>0.8</v>
      </c>
      <c r="D55" s="18">
        <v>0.74</v>
      </c>
      <c r="H55" s="17">
        <f t="shared" si="4"/>
        <v>3</v>
      </c>
      <c r="I55" s="18">
        <f t="shared" si="5"/>
        <v>0.8</v>
      </c>
      <c r="J55" s="17">
        <f t="shared" si="6"/>
        <v>2.4278216000000001</v>
      </c>
      <c r="K55">
        <f t="shared" si="7"/>
        <v>5.826771840000001</v>
      </c>
    </row>
    <row r="56" spans="1:11" x14ac:dyDescent="0.25">
      <c r="B56" s="18">
        <v>44</v>
      </c>
      <c r="C56" s="18">
        <v>0.9</v>
      </c>
      <c r="D56" s="18">
        <v>0.63</v>
      </c>
      <c r="H56" s="17">
        <f t="shared" si="4"/>
        <v>3</v>
      </c>
      <c r="I56" s="18">
        <f t="shared" si="5"/>
        <v>0.9</v>
      </c>
      <c r="J56" s="17">
        <f t="shared" si="6"/>
        <v>2.0669292000000001</v>
      </c>
      <c r="K56">
        <f t="shared" si="7"/>
        <v>5.5807088400000007</v>
      </c>
    </row>
    <row r="57" spans="1:11" x14ac:dyDescent="0.25">
      <c r="B57" s="18">
        <v>41</v>
      </c>
      <c r="C57" s="18">
        <v>0.95</v>
      </c>
      <c r="D57" s="18">
        <v>0.43</v>
      </c>
      <c r="H57" s="17">
        <f t="shared" si="4"/>
        <v>3</v>
      </c>
      <c r="I57" s="18">
        <f t="shared" si="5"/>
        <v>0.95</v>
      </c>
      <c r="J57" s="17">
        <f t="shared" si="6"/>
        <v>1.4107612</v>
      </c>
      <c r="K57">
        <f t="shared" si="7"/>
        <v>4.0206694199999999</v>
      </c>
    </row>
    <row r="58" spans="1:11" x14ac:dyDescent="0.25">
      <c r="B58" s="18">
        <v>38</v>
      </c>
      <c r="C58" s="18">
        <v>1</v>
      </c>
      <c r="D58" s="18">
        <v>0.69</v>
      </c>
      <c r="H58" s="17">
        <f t="shared" si="4"/>
        <v>3</v>
      </c>
      <c r="I58" s="18">
        <f t="shared" si="5"/>
        <v>1</v>
      </c>
      <c r="J58" s="17">
        <f t="shared" si="6"/>
        <v>2.2637795999999999</v>
      </c>
      <c r="K58">
        <f t="shared" si="7"/>
        <v>6.7913388000000001</v>
      </c>
    </row>
    <row r="59" spans="1:11" x14ac:dyDescent="0.25">
      <c r="B59" s="18">
        <v>35</v>
      </c>
      <c r="C59" s="18">
        <v>0.85</v>
      </c>
      <c r="D59" s="18">
        <v>0.55000000000000004</v>
      </c>
      <c r="H59" s="17">
        <f t="shared" si="4"/>
        <v>3</v>
      </c>
      <c r="I59" s="18">
        <f t="shared" si="5"/>
        <v>0.85</v>
      </c>
      <c r="J59" s="17">
        <f t="shared" si="6"/>
        <v>1.8044620000000002</v>
      </c>
      <c r="K59">
        <f t="shared" si="7"/>
        <v>4.6013781000000007</v>
      </c>
    </row>
    <row r="60" spans="1:11" x14ac:dyDescent="0.25">
      <c r="B60" s="18">
        <v>32</v>
      </c>
      <c r="C60" s="18">
        <v>0.6</v>
      </c>
      <c r="D60" s="18">
        <v>0.78</v>
      </c>
      <c r="H60" s="17">
        <f t="shared" si="4"/>
        <v>3</v>
      </c>
      <c r="I60" s="18">
        <f t="shared" si="5"/>
        <v>0.6</v>
      </c>
      <c r="J60" s="17">
        <f t="shared" si="6"/>
        <v>2.5590552</v>
      </c>
      <c r="K60">
        <f t="shared" si="7"/>
        <v>4.6062993599999995</v>
      </c>
    </row>
    <row r="61" spans="1:11" x14ac:dyDescent="0.25">
      <c r="B61" s="18">
        <v>29</v>
      </c>
      <c r="C61" s="18">
        <v>0.85</v>
      </c>
      <c r="D61" s="18">
        <v>0.74</v>
      </c>
      <c r="H61" s="17">
        <f t="shared" si="4"/>
        <v>3</v>
      </c>
      <c r="I61" s="18">
        <f t="shared" si="5"/>
        <v>0.85</v>
      </c>
      <c r="J61" s="17">
        <f t="shared" si="6"/>
        <v>2.4278216000000001</v>
      </c>
      <c r="K61">
        <f t="shared" si="7"/>
        <v>6.1909450799999997</v>
      </c>
    </row>
    <row r="62" spans="1:11" x14ac:dyDescent="0.25">
      <c r="B62" s="18">
        <v>26</v>
      </c>
      <c r="C62" s="18">
        <v>0.85</v>
      </c>
      <c r="D62" s="18">
        <v>0.78</v>
      </c>
      <c r="H62" s="17">
        <f t="shared" si="4"/>
        <v>3</v>
      </c>
      <c r="I62" s="18">
        <f t="shared" si="5"/>
        <v>0.85</v>
      </c>
      <c r="J62" s="17">
        <f t="shared" si="6"/>
        <v>2.5590552</v>
      </c>
      <c r="K62">
        <f t="shared" si="7"/>
        <v>6.5255907599999992</v>
      </c>
    </row>
    <row r="63" spans="1:11" x14ac:dyDescent="0.25">
      <c r="B63" s="18">
        <v>23</v>
      </c>
      <c r="C63" s="18">
        <v>1</v>
      </c>
      <c r="D63" s="18">
        <v>0.84</v>
      </c>
      <c r="H63" s="17">
        <f t="shared" si="4"/>
        <v>3</v>
      </c>
      <c r="I63" s="18">
        <f t="shared" si="5"/>
        <v>1</v>
      </c>
      <c r="J63" s="17">
        <f t="shared" si="6"/>
        <v>2.7559055999999997</v>
      </c>
      <c r="K63">
        <f t="shared" si="7"/>
        <v>8.2677167999999988</v>
      </c>
    </row>
    <row r="64" spans="1:11" x14ac:dyDescent="0.25">
      <c r="B64" s="18">
        <v>20</v>
      </c>
      <c r="C64" s="18">
        <v>0.7</v>
      </c>
      <c r="D64" s="18">
        <v>0.03</v>
      </c>
      <c r="H64" s="17">
        <f t="shared" si="4"/>
        <v>3</v>
      </c>
      <c r="I64" s="18">
        <f t="shared" si="5"/>
        <v>0.7</v>
      </c>
      <c r="J64" s="17">
        <f t="shared" si="6"/>
        <v>9.842519999999999E-2</v>
      </c>
      <c r="K64">
        <f t="shared" si="7"/>
        <v>0.20669291999999995</v>
      </c>
    </row>
    <row r="65" spans="1:11" x14ac:dyDescent="0.25">
      <c r="B65" s="18">
        <v>17</v>
      </c>
      <c r="C65" s="18">
        <v>0.9</v>
      </c>
      <c r="D65" s="18">
        <v>0.59</v>
      </c>
      <c r="H65" s="17">
        <f t="shared" si="4"/>
        <v>3</v>
      </c>
      <c r="I65" s="18">
        <f t="shared" si="5"/>
        <v>0.9</v>
      </c>
      <c r="J65" s="17">
        <f t="shared" si="6"/>
        <v>1.9356955999999998</v>
      </c>
      <c r="K65">
        <f t="shared" si="7"/>
        <v>5.2263781199999997</v>
      </c>
    </row>
    <row r="66" spans="1:11" x14ac:dyDescent="0.25">
      <c r="B66" s="18">
        <v>14</v>
      </c>
      <c r="C66" s="18">
        <v>1.1499999999999999</v>
      </c>
      <c r="D66" s="18">
        <v>0.9</v>
      </c>
      <c r="H66" s="17">
        <f t="shared" si="4"/>
        <v>3</v>
      </c>
      <c r="I66" s="18">
        <f t="shared" si="5"/>
        <v>1.1499999999999999</v>
      </c>
      <c r="J66" s="17">
        <f t="shared" si="6"/>
        <v>2.9527559999999999</v>
      </c>
      <c r="K66">
        <f t="shared" si="7"/>
        <v>10.187008199999999</v>
      </c>
    </row>
    <row r="67" spans="1:11" x14ac:dyDescent="0.25">
      <c r="A67" s="17" t="s">
        <v>91</v>
      </c>
      <c r="B67" s="18">
        <v>11</v>
      </c>
      <c r="C67" s="18">
        <v>0.7</v>
      </c>
      <c r="D67" s="18">
        <v>0.52</v>
      </c>
      <c r="H67" s="17">
        <f t="shared" si="4"/>
        <v>3</v>
      </c>
      <c r="I67" s="18">
        <f t="shared" si="5"/>
        <v>0.7</v>
      </c>
      <c r="J67" s="17">
        <f t="shared" si="6"/>
        <v>1.7060368000000001</v>
      </c>
      <c r="K67">
        <f t="shared" si="7"/>
        <v>3.5826772799999995</v>
      </c>
    </row>
    <row r="68" spans="1:11" x14ac:dyDescent="0.25">
      <c r="A68" s="17" t="s">
        <v>84</v>
      </c>
      <c r="B68" s="18">
        <v>8</v>
      </c>
      <c r="C68" s="18">
        <v>0.5</v>
      </c>
      <c r="D68" s="18">
        <v>0.66</v>
      </c>
      <c r="H68" s="17">
        <f t="shared" si="4"/>
        <v>3</v>
      </c>
      <c r="I68" s="18">
        <f t="shared" si="5"/>
        <v>0.5</v>
      </c>
      <c r="J68" s="17">
        <f t="shared" si="6"/>
        <v>2.1653544</v>
      </c>
      <c r="K68">
        <f t="shared" si="7"/>
        <v>3.2480316</v>
      </c>
    </row>
    <row r="69" spans="1:11" x14ac:dyDescent="0.25">
      <c r="B69" s="18">
        <v>5</v>
      </c>
      <c r="C69" s="18">
        <v>0.1</v>
      </c>
      <c r="D69" s="18">
        <v>0.03</v>
      </c>
      <c r="H69" s="17">
        <f t="shared" si="4"/>
        <v>1.75</v>
      </c>
      <c r="I69" s="18">
        <f t="shared" si="5"/>
        <v>0.1</v>
      </c>
      <c r="J69" s="17">
        <f t="shared" si="6"/>
        <v>9.842519999999999E-2</v>
      </c>
      <c r="K69">
        <f t="shared" si="7"/>
        <v>1.7224409999999999E-2</v>
      </c>
    </row>
    <row r="70" spans="1:11" x14ac:dyDescent="0.25">
      <c r="A70" s="17" t="s">
        <v>92</v>
      </c>
      <c r="B70" s="18">
        <v>4.5</v>
      </c>
      <c r="C70" s="18">
        <v>0</v>
      </c>
      <c r="D70" s="18">
        <v>0</v>
      </c>
    </row>
    <row r="72" spans="1:11" ht="14.4" x14ac:dyDescent="0.3">
      <c r="A72" s="6" t="s">
        <v>69</v>
      </c>
      <c r="B72" s="35"/>
      <c r="C72" s="35"/>
      <c r="D72" s="36"/>
      <c r="E72" s="36"/>
      <c r="F72" s="36"/>
      <c r="G72" s="36"/>
    </row>
    <row r="73" spans="1:11" ht="14.4" x14ac:dyDescent="0.3">
      <c r="A73" s="37" t="s">
        <v>93</v>
      </c>
      <c r="B73" s="37"/>
      <c r="C73" s="37"/>
      <c r="D73" s="36"/>
      <c r="E73" s="36"/>
      <c r="F73" s="36"/>
      <c r="G73" s="12" t="s">
        <v>35</v>
      </c>
      <c r="H73" s="12" t="s">
        <v>36</v>
      </c>
      <c r="I73" s="12" t="s">
        <v>37</v>
      </c>
      <c r="J73" s="12" t="s">
        <v>38</v>
      </c>
      <c r="K73" s="12" t="s">
        <v>39</v>
      </c>
    </row>
    <row r="74" spans="1:11" ht="15" thickBot="1" x14ac:dyDescent="0.35">
      <c r="A74" s="38" t="s">
        <v>51</v>
      </c>
      <c r="B74" s="38" t="s">
        <v>41</v>
      </c>
      <c r="C74" s="39" t="s">
        <v>42</v>
      </c>
      <c r="D74" s="36"/>
      <c r="E74" s="36"/>
      <c r="F74" s="36"/>
      <c r="G74" s="12" t="s">
        <v>43</v>
      </c>
      <c r="H74" s="12" t="s">
        <v>43</v>
      </c>
      <c r="I74" s="12" t="s">
        <v>44</v>
      </c>
      <c r="J74" s="12" t="s">
        <v>45</v>
      </c>
      <c r="K74" s="12" t="s">
        <v>45</v>
      </c>
    </row>
    <row r="75" spans="1:11" ht="15" thickTop="1" x14ac:dyDescent="0.3">
      <c r="A75" s="40">
        <v>86</v>
      </c>
      <c r="B75" s="40">
        <v>0</v>
      </c>
      <c r="C75" s="40">
        <v>0</v>
      </c>
      <c r="D75" s="36"/>
      <c r="E75" s="36"/>
      <c r="F75" s="36"/>
      <c r="G75" s="17"/>
      <c r="H75" s="17"/>
      <c r="I75" s="17"/>
    </row>
    <row r="76" spans="1:11" ht="14.4" x14ac:dyDescent="0.3">
      <c r="A76" s="40">
        <v>85</v>
      </c>
      <c r="B76" s="40">
        <v>0.25</v>
      </c>
      <c r="C76" s="40">
        <v>-0.02</v>
      </c>
      <c r="D76" s="36"/>
      <c r="E76" s="36"/>
      <c r="F76" s="36"/>
      <c r="G76" s="17">
        <f>((A77-A75)/2)*-1</f>
        <v>2</v>
      </c>
      <c r="H76" s="18">
        <f>B76</f>
        <v>0.25</v>
      </c>
      <c r="I76" s="17">
        <f>C76*3.28084</f>
        <v>-6.5616800000000003E-2</v>
      </c>
      <c r="J76">
        <f>G76*H76*I76</f>
        <v>-3.2808400000000001E-2</v>
      </c>
      <c r="K76">
        <f>SUM(J76:J102)</f>
        <v>135.16240590000001</v>
      </c>
    </row>
    <row r="77" spans="1:11" ht="14.4" x14ac:dyDescent="0.3">
      <c r="A77" s="40">
        <v>82</v>
      </c>
      <c r="B77" s="40">
        <v>0.5</v>
      </c>
      <c r="C77" s="40">
        <v>0.08</v>
      </c>
      <c r="D77" s="36"/>
      <c r="E77" s="36"/>
      <c r="F77" s="36" t="s">
        <v>56</v>
      </c>
      <c r="G77" s="17">
        <f t="shared" ref="G77:G102" si="8">((A78-A76)/2)*-1</f>
        <v>3</v>
      </c>
      <c r="H77" s="18">
        <f t="shared" ref="H77:H102" si="9">B77</f>
        <v>0.5</v>
      </c>
      <c r="I77" s="17">
        <f t="shared" ref="I77:I102" si="10">C77*3.28084</f>
        <v>0.26246720000000001</v>
      </c>
      <c r="J77">
        <f t="shared" ref="J77:J102" si="11">G77*H77*I77</f>
        <v>0.39370080000000002</v>
      </c>
    </row>
    <row r="78" spans="1:11" ht="14.4" x14ac:dyDescent="0.3">
      <c r="A78" s="40">
        <v>79</v>
      </c>
      <c r="B78" s="40">
        <v>0.65</v>
      </c>
      <c r="C78" s="40">
        <v>0.38</v>
      </c>
      <c r="D78" s="36"/>
      <c r="E78" s="40" t="s">
        <v>47</v>
      </c>
      <c r="F78" s="40">
        <v>4.5999999999999996</v>
      </c>
      <c r="G78" s="17">
        <f t="shared" si="8"/>
        <v>3</v>
      </c>
      <c r="H78" s="18">
        <f t="shared" si="9"/>
        <v>0.65</v>
      </c>
      <c r="I78" s="17">
        <f t="shared" si="10"/>
        <v>1.2467192</v>
      </c>
      <c r="J78">
        <f t="shared" si="11"/>
        <v>2.4311024400000001</v>
      </c>
    </row>
    <row r="79" spans="1:11" ht="14.4" x14ac:dyDescent="0.3">
      <c r="A79" s="40">
        <v>76</v>
      </c>
      <c r="B79" s="40">
        <v>0.8</v>
      </c>
      <c r="C79" s="40">
        <v>0.59</v>
      </c>
      <c r="D79" s="36"/>
      <c r="E79" s="40" t="s">
        <v>48</v>
      </c>
      <c r="F79" s="40">
        <v>86</v>
      </c>
      <c r="G79" s="17">
        <f t="shared" si="8"/>
        <v>3</v>
      </c>
      <c r="H79" s="18">
        <f t="shared" si="9"/>
        <v>0.8</v>
      </c>
      <c r="I79" s="17">
        <f t="shared" si="10"/>
        <v>1.9356955999999998</v>
      </c>
      <c r="J79">
        <f t="shared" si="11"/>
        <v>4.6456694400000007</v>
      </c>
    </row>
    <row r="80" spans="1:11" ht="14.4" x14ac:dyDescent="0.3">
      <c r="A80" s="40">
        <v>73</v>
      </c>
      <c r="B80" s="40">
        <v>0.9</v>
      </c>
      <c r="C80" s="40">
        <v>0.76</v>
      </c>
      <c r="D80" s="36"/>
      <c r="E80" s="36"/>
      <c r="F80" s="36"/>
      <c r="G80" s="17">
        <f t="shared" si="8"/>
        <v>3</v>
      </c>
      <c r="H80" s="18">
        <f t="shared" si="9"/>
        <v>0.9</v>
      </c>
      <c r="I80" s="17">
        <f t="shared" si="10"/>
        <v>2.4934384000000001</v>
      </c>
      <c r="J80">
        <f t="shared" si="11"/>
        <v>6.732283680000001</v>
      </c>
    </row>
    <row r="81" spans="1:10" ht="14.4" x14ac:dyDescent="0.3">
      <c r="A81" s="40">
        <v>70</v>
      </c>
      <c r="B81" s="40">
        <v>1.2</v>
      </c>
      <c r="C81" s="40">
        <v>0.82</v>
      </c>
      <c r="D81" s="36"/>
      <c r="E81" s="40" t="s">
        <v>53</v>
      </c>
      <c r="F81" s="40">
        <v>0.79500000000000004</v>
      </c>
      <c r="G81" s="17">
        <f t="shared" si="8"/>
        <v>3</v>
      </c>
      <c r="H81" s="18">
        <f t="shared" si="9"/>
        <v>1.2</v>
      </c>
      <c r="I81" s="17">
        <f t="shared" si="10"/>
        <v>2.6902887999999998</v>
      </c>
      <c r="J81">
        <f t="shared" si="11"/>
        <v>9.6850396799999992</v>
      </c>
    </row>
    <row r="82" spans="1:10" ht="14.4" x14ac:dyDescent="0.3">
      <c r="A82" s="40">
        <v>67</v>
      </c>
      <c r="B82" s="40">
        <v>1.3</v>
      </c>
      <c r="C82" s="40">
        <v>0.5</v>
      </c>
      <c r="D82" s="36"/>
      <c r="E82" s="36"/>
      <c r="F82" s="40" t="s">
        <v>94</v>
      </c>
      <c r="G82" s="17">
        <f t="shared" si="8"/>
        <v>3</v>
      </c>
      <c r="H82" s="18">
        <f t="shared" si="9"/>
        <v>1.3</v>
      </c>
      <c r="I82" s="17">
        <f t="shared" si="10"/>
        <v>1.64042</v>
      </c>
      <c r="J82">
        <f t="shared" si="11"/>
        <v>6.3976380000000006</v>
      </c>
    </row>
    <row r="83" spans="1:10" ht="14.4" x14ac:dyDescent="0.3">
      <c r="A83" s="40">
        <v>64</v>
      </c>
      <c r="B83" s="40">
        <v>1.2</v>
      </c>
      <c r="C83" s="40">
        <v>0.69</v>
      </c>
      <c r="D83" s="36"/>
      <c r="E83" s="36"/>
      <c r="F83" s="36"/>
      <c r="G83" s="17">
        <f t="shared" si="8"/>
        <v>3</v>
      </c>
      <c r="H83" s="18">
        <f t="shared" si="9"/>
        <v>1.2</v>
      </c>
      <c r="I83" s="17">
        <f t="shared" si="10"/>
        <v>2.2637795999999999</v>
      </c>
      <c r="J83">
        <f t="shared" si="11"/>
        <v>8.1496065599999987</v>
      </c>
    </row>
    <row r="84" spans="1:10" ht="14.4" x14ac:dyDescent="0.3">
      <c r="A84" s="40">
        <v>61</v>
      </c>
      <c r="B84" s="40">
        <v>1</v>
      </c>
      <c r="C84" s="40">
        <v>0.88</v>
      </c>
      <c r="D84" s="36"/>
      <c r="E84" s="36"/>
      <c r="F84" s="36"/>
      <c r="G84" s="17">
        <f t="shared" si="8"/>
        <v>3</v>
      </c>
      <c r="H84" s="18">
        <f t="shared" si="9"/>
        <v>1</v>
      </c>
      <c r="I84" s="17">
        <f t="shared" si="10"/>
        <v>2.8871392</v>
      </c>
      <c r="J84">
        <f t="shared" si="11"/>
        <v>8.6614176</v>
      </c>
    </row>
    <row r="85" spans="1:10" ht="14.4" x14ac:dyDescent="0.3">
      <c r="A85" s="40">
        <v>58</v>
      </c>
      <c r="B85" s="40">
        <v>1</v>
      </c>
      <c r="C85" s="40">
        <v>0.73</v>
      </c>
      <c r="D85" s="36"/>
      <c r="E85" s="36"/>
      <c r="F85" s="36"/>
      <c r="G85" s="17">
        <f t="shared" si="8"/>
        <v>3</v>
      </c>
      <c r="H85" s="18">
        <f t="shared" si="9"/>
        <v>1</v>
      </c>
      <c r="I85" s="17">
        <f t="shared" si="10"/>
        <v>2.3950131999999997</v>
      </c>
      <c r="J85">
        <f t="shared" si="11"/>
        <v>7.1850395999999996</v>
      </c>
    </row>
    <row r="86" spans="1:10" ht="14.4" x14ac:dyDescent="0.3">
      <c r="A86" s="40">
        <v>55</v>
      </c>
      <c r="B86" s="40">
        <v>0.8</v>
      </c>
      <c r="C86" s="40">
        <v>0.54</v>
      </c>
      <c r="D86" s="36"/>
      <c r="G86" s="17">
        <f t="shared" si="8"/>
        <v>3</v>
      </c>
      <c r="H86" s="18">
        <f t="shared" si="9"/>
        <v>0.8</v>
      </c>
      <c r="I86" s="17">
        <f t="shared" si="10"/>
        <v>1.7716536000000001</v>
      </c>
      <c r="J86">
        <f t="shared" si="11"/>
        <v>4.2519686400000012</v>
      </c>
    </row>
    <row r="87" spans="1:10" ht="14.4" x14ac:dyDescent="0.3">
      <c r="A87" s="40">
        <v>52</v>
      </c>
      <c r="B87" s="40">
        <v>0.8</v>
      </c>
      <c r="C87" s="40">
        <v>0.63</v>
      </c>
      <c r="D87" s="36"/>
      <c r="G87" s="17">
        <f t="shared" si="8"/>
        <v>3</v>
      </c>
      <c r="H87" s="18">
        <f t="shared" si="9"/>
        <v>0.8</v>
      </c>
      <c r="I87" s="17">
        <f t="shared" si="10"/>
        <v>2.0669292000000001</v>
      </c>
      <c r="J87">
        <f t="shared" si="11"/>
        <v>4.9606300800000014</v>
      </c>
    </row>
    <row r="88" spans="1:10" ht="14.4" x14ac:dyDescent="0.3">
      <c r="A88" s="40">
        <v>49</v>
      </c>
      <c r="B88" s="40">
        <v>0.75</v>
      </c>
      <c r="C88" s="40">
        <v>0.68</v>
      </c>
      <c r="D88" s="36"/>
      <c r="G88" s="17">
        <f t="shared" si="8"/>
        <v>3</v>
      </c>
      <c r="H88" s="18">
        <f t="shared" si="9"/>
        <v>0.75</v>
      </c>
      <c r="I88" s="17">
        <f t="shared" si="10"/>
        <v>2.2309711999999999</v>
      </c>
      <c r="J88">
        <f t="shared" si="11"/>
        <v>5.0196851999999996</v>
      </c>
    </row>
    <row r="89" spans="1:10" ht="14.4" x14ac:dyDescent="0.3">
      <c r="A89" s="40">
        <v>46</v>
      </c>
      <c r="B89" s="40">
        <v>0.87</v>
      </c>
      <c r="C89" s="40">
        <v>0.53</v>
      </c>
      <c r="D89" s="36"/>
      <c r="G89" s="17">
        <f t="shared" si="8"/>
        <v>3</v>
      </c>
      <c r="H89" s="18">
        <f t="shared" si="9"/>
        <v>0.87</v>
      </c>
      <c r="I89" s="17">
        <f t="shared" si="10"/>
        <v>1.7388452000000001</v>
      </c>
      <c r="J89">
        <f t="shared" si="11"/>
        <v>4.5383859720000004</v>
      </c>
    </row>
    <row r="90" spans="1:10" ht="14.4" x14ac:dyDescent="0.3">
      <c r="A90" s="40">
        <v>43</v>
      </c>
      <c r="B90" s="40">
        <v>0.79</v>
      </c>
      <c r="C90" s="40">
        <v>0.83</v>
      </c>
      <c r="D90" s="36"/>
      <c r="G90" s="17">
        <f t="shared" si="8"/>
        <v>3</v>
      </c>
      <c r="H90" s="18">
        <f t="shared" si="9"/>
        <v>0.79</v>
      </c>
      <c r="I90" s="17">
        <f t="shared" si="10"/>
        <v>2.7230971999999998</v>
      </c>
      <c r="J90">
        <f t="shared" si="11"/>
        <v>6.4537403639999997</v>
      </c>
    </row>
    <row r="91" spans="1:10" ht="14.4" x14ac:dyDescent="0.3">
      <c r="A91" s="40">
        <v>40</v>
      </c>
      <c r="B91" s="40">
        <v>0.9</v>
      </c>
      <c r="C91" s="40">
        <v>0.54</v>
      </c>
      <c r="D91" s="36"/>
      <c r="G91" s="17">
        <f t="shared" si="8"/>
        <v>3</v>
      </c>
      <c r="H91" s="18">
        <f t="shared" si="9"/>
        <v>0.9</v>
      </c>
      <c r="I91" s="17">
        <f t="shared" si="10"/>
        <v>1.7716536000000001</v>
      </c>
      <c r="J91">
        <f t="shared" si="11"/>
        <v>4.7834647200000004</v>
      </c>
    </row>
    <row r="92" spans="1:10" ht="14.4" x14ac:dyDescent="0.3">
      <c r="A92" s="40">
        <v>37</v>
      </c>
      <c r="B92" s="40">
        <v>0.9</v>
      </c>
      <c r="C92" s="40">
        <v>0.57999999999999996</v>
      </c>
      <c r="D92" s="36"/>
      <c r="G92" s="17">
        <f t="shared" si="8"/>
        <v>3</v>
      </c>
      <c r="H92" s="18">
        <f t="shared" si="9"/>
        <v>0.9</v>
      </c>
      <c r="I92" s="17">
        <f t="shared" si="10"/>
        <v>1.9028871999999999</v>
      </c>
      <c r="J92">
        <f t="shared" si="11"/>
        <v>5.1377954399999997</v>
      </c>
    </row>
    <row r="93" spans="1:10" ht="14.4" x14ac:dyDescent="0.3">
      <c r="A93" s="40">
        <v>34</v>
      </c>
      <c r="B93" s="40">
        <v>0.65</v>
      </c>
      <c r="C93" s="40">
        <v>0.45</v>
      </c>
      <c r="D93" s="36"/>
      <c r="G93" s="17">
        <f t="shared" si="8"/>
        <v>3</v>
      </c>
      <c r="H93" s="18">
        <f t="shared" si="9"/>
        <v>0.65</v>
      </c>
      <c r="I93" s="17">
        <f t="shared" si="10"/>
        <v>1.476378</v>
      </c>
      <c r="J93">
        <f t="shared" si="11"/>
        <v>2.8789371000000004</v>
      </c>
    </row>
    <row r="94" spans="1:10" ht="14.4" x14ac:dyDescent="0.3">
      <c r="A94" s="40">
        <v>31</v>
      </c>
      <c r="B94" s="40">
        <v>0.7</v>
      </c>
      <c r="C94" s="40">
        <v>0.65</v>
      </c>
      <c r="D94" s="36"/>
      <c r="G94" s="17">
        <f t="shared" si="8"/>
        <v>3</v>
      </c>
      <c r="H94" s="18">
        <f t="shared" si="9"/>
        <v>0.7</v>
      </c>
      <c r="I94" s="17">
        <f t="shared" si="10"/>
        <v>2.1325460000000001</v>
      </c>
      <c r="J94">
        <f t="shared" si="11"/>
        <v>4.4783465999999992</v>
      </c>
    </row>
    <row r="95" spans="1:10" ht="14.4" x14ac:dyDescent="0.3">
      <c r="A95" s="40">
        <v>28</v>
      </c>
      <c r="B95" s="40">
        <v>0.8</v>
      </c>
      <c r="C95" s="40">
        <v>0.79</v>
      </c>
      <c r="D95" s="36"/>
      <c r="G95" s="17">
        <f t="shared" si="8"/>
        <v>3</v>
      </c>
      <c r="H95" s="18">
        <f t="shared" si="9"/>
        <v>0.8</v>
      </c>
      <c r="I95" s="17">
        <f t="shared" si="10"/>
        <v>2.5918635999999999</v>
      </c>
      <c r="J95">
        <f t="shared" si="11"/>
        <v>6.2204726400000006</v>
      </c>
    </row>
    <row r="96" spans="1:10" ht="14.4" x14ac:dyDescent="0.3">
      <c r="A96" s="40">
        <v>25</v>
      </c>
      <c r="B96" s="40">
        <v>1</v>
      </c>
      <c r="C96" s="40">
        <v>0.91</v>
      </c>
      <c r="D96" s="36"/>
      <c r="G96" s="17">
        <f t="shared" si="8"/>
        <v>3</v>
      </c>
      <c r="H96" s="18">
        <f t="shared" si="9"/>
        <v>1</v>
      </c>
      <c r="I96" s="17">
        <f t="shared" si="10"/>
        <v>2.9855643999999999</v>
      </c>
      <c r="J96">
        <f t="shared" si="11"/>
        <v>8.9566932000000001</v>
      </c>
    </row>
    <row r="97" spans="1:11" ht="14.4" x14ac:dyDescent="0.3">
      <c r="A97" s="40">
        <v>22</v>
      </c>
      <c r="B97" s="40">
        <v>0.95</v>
      </c>
      <c r="C97" s="40">
        <v>0.61</v>
      </c>
      <c r="D97" s="36"/>
      <c r="G97" s="17">
        <f t="shared" si="8"/>
        <v>3</v>
      </c>
      <c r="H97" s="18">
        <f t="shared" si="9"/>
        <v>0.95</v>
      </c>
      <c r="I97" s="17">
        <f t="shared" si="10"/>
        <v>2.0013123999999998</v>
      </c>
      <c r="J97">
        <f t="shared" si="11"/>
        <v>5.7037403399999986</v>
      </c>
    </row>
    <row r="98" spans="1:11" ht="14.4" x14ac:dyDescent="0.3">
      <c r="A98" s="40">
        <v>19</v>
      </c>
      <c r="B98" s="40">
        <v>0.8</v>
      </c>
      <c r="C98" s="40">
        <v>0.15</v>
      </c>
      <c r="D98" s="40" t="s">
        <v>57</v>
      </c>
      <c r="G98" s="17">
        <f t="shared" si="8"/>
        <v>3</v>
      </c>
      <c r="H98" s="18">
        <f t="shared" si="9"/>
        <v>0.8</v>
      </c>
      <c r="I98" s="17">
        <f t="shared" si="10"/>
        <v>0.49212599999999995</v>
      </c>
      <c r="J98">
        <f t="shared" si="11"/>
        <v>1.1811024000000001</v>
      </c>
    </row>
    <row r="99" spans="1:11" ht="14.4" x14ac:dyDescent="0.3">
      <c r="A99" s="40">
        <v>16</v>
      </c>
      <c r="B99" s="40">
        <v>0.95</v>
      </c>
      <c r="C99" s="40">
        <v>0.55000000000000004</v>
      </c>
      <c r="D99" s="36"/>
      <c r="G99" s="17">
        <f t="shared" si="8"/>
        <v>3</v>
      </c>
      <c r="H99" s="18">
        <f t="shared" si="9"/>
        <v>0.95</v>
      </c>
      <c r="I99" s="17">
        <f t="shared" si="10"/>
        <v>1.8044620000000002</v>
      </c>
      <c r="J99">
        <f t="shared" si="11"/>
        <v>5.1427167000000003</v>
      </c>
    </row>
    <row r="100" spans="1:11" ht="14.4" x14ac:dyDescent="0.3">
      <c r="A100" s="40">
        <v>13</v>
      </c>
      <c r="B100" s="40">
        <v>1</v>
      </c>
      <c r="C100" s="40">
        <v>0.76</v>
      </c>
      <c r="D100" s="36"/>
      <c r="G100" s="17">
        <f t="shared" si="8"/>
        <v>3</v>
      </c>
      <c r="H100" s="18">
        <f t="shared" si="9"/>
        <v>1</v>
      </c>
      <c r="I100" s="17">
        <f t="shared" si="10"/>
        <v>2.4934384000000001</v>
      </c>
      <c r="J100">
        <f t="shared" si="11"/>
        <v>7.4803151999999997</v>
      </c>
    </row>
    <row r="101" spans="1:11" ht="14.4" x14ac:dyDescent="0.3">
      <c r="A101" s="40">
        <v>10</v>
      </c>
      <c r="B101" s="40">
        <v>0.6</v>
      </c>
      <c r="C101" s="40">
        <v>0.45</v>
      </c>
      <c r="D101" s="36"/>
      <c r="G101" s="17">
        <f t="shared" si="8"/>
        <v>3</v>
      </c>
      <c r="H101" s="18">
        <f t="shared" si="9"/>
        <v>0.6</v>
      </c>
      <c r="I101" s="17">
        <f t="shared" si="10"/>
        <v>1.476378</v>
      </c>
      <c r="J101">
        <f t="shared" si="11"/>
        <v>2.6574803999999999</v>
      </c>
    </row>
    <row r="102" spans="1:11" ht="14.4" x14ac:dyDescent="0.3">
      <c r="A102" s="40">
        <v>7</v>
      </c>
      <c r="B102" s="40">
        <v>0.32</v>
      </c>
      <c r="C102" s="40">
        <v>0.37</v>
      </c>
      <c r="D102" s="36"/>
      <c r="E102" s="36"/>
      <c r="F102" s="36"/>
      <c r="G102" s="17">
        <f t="shared" si="8"/>
        <v>2.75</v>
      </c>
      <c r="H102" s="18">
        <f t="shared" si="9"/>
        <v>0.32</v>
      </c>
      <c r="I102" s="17">
        <f t="shared" si="10"/>
        <v>1.2139108000000001</v>
      </c>
      <c r="J102">
        <f t="shared" si="11"/>
        <v>1.0682415040000002</v>
      </c>
    </row>
    <row r="103" spans="1:11" ht="14.4" x14ac:dyDescent="0.3">
      <c r="A103" s="40">
        <v>4.5</v>
      </c>
      <c r="B103" s="40">
        <v>0</v>
      </c>
      <c r="C103" s="40">
        <v>0</v>
      </c>
      <c r="D103" s="36"/>
      <c r="E103" s="36"/>
      <c r="F103" s="36"/>
      <c r="G103" s="36"/>
    </row>
    <row r="108" spans="1:11" ht="14.4" x14ac:dyDescent="0.3">
      <c r="A108" s="6" t="s">
        <v>69</v>
      </c>
      <c r="B108" s="41"/>
      <c r="C108" s="41"/>
      <c r="D108" s="41"/>
      <c r="E108" s="41"/>
      <c r="F108" s="42"/>
      <c r="G108" s="42"/>
    </row>
    <row r="109" spans="1:11" ht="14.4" x14ac:dyDescent="0.3">
      <c r="A109" s="43" t="s">
        <v>95</v>
      </c>
      <c r="B109" s="43"/>
      <c r="C109" s="43"/>
      <c r="D109" s="42"/>
      <c r="E109" s="42"/>
      <c r="F109" s="42"/>
      <c r="G109" s="12" t="s">
        <v>35</v>
      </c>
      <c r="H109" s="12" t="s">
        <v>36</v>
      </c>
      <c r="I109" s="12" t="s">
        <v>37</v>
      </c>
      <c r="J109" s="12" t="s">
        <v>38</v>
      </c>
      <c r="K109" s="12" t="s">
        <v>39</v>
      </c>
    </row>
    <row r="110" spans="1:11" ht="15" thickBot="1" x14ac:dyDescent="0.35">
      <c r="A110" s="44" t="s">
        <v>40</v>
      </c>
      <c r="B110" s="45" t="s">
        <v>41</v>
      </c>
      <c r="C110" s="44" t="s">
        <v>42</v>
      </c>
      <c r="D110" s="42"/>
      <c r="E110" s="42"/>
      <c r="F110" s="42" t="s">
        <v>46</v>
      </c>
      <c r="G110" s="12" t="s">
        <v>43</v>
      </c>
      <c r="H110" s="12" t="s">
        <v>43</v>
      </c>
      <c r="I110" s="12" t="s">
        <v>44</v>
      </c>
      <c r="J110" s="12" t="s">
        <v>45</v>
      </c>
      <c r="K110" s="12" t="s">
        <v>45</v>
      </c>
    </row>
    <row r="111" spans="1:11" ht="15" thickTop="1" x14ac:dyDescent="0.3">
      <c r="A111" s="46">
        <v>25.5</v>
      </c>
      <c r="B111" s="46">
        <v>0.3</v>
      </c>
      <c r="C111" s="46">
        <v>0.25</v>
      </c>
      <c r="D111" s="42"/>
      <c r="E111" s="46" t="s">
        <v>47</v>
      </c>
      <c r="F111" s="46">
        <v>25.6</v>
      </c>
      <c r="G111" s="17"/>
      <c r="H111" s="17"/>
      <c r="I111" s="17"/>
    </row>
    <row r="112" spans="1:11" ht="14.4" x14ac:dyDescent="0.3">
      <c r="A112" s="46">
        <v>24.5</v>
      </c>
      <c r="B112" s="46">
        <v>1</v>
      </c>
      <c r="C112" s="46">
        <v>0.86</v>
      </c>
      <c r="D112" s="42"/>
      <c r="E112" s="46" t="s">
        <v>48</v>
      </c>
      <c r="F112" s="46">
        <v>0.6</v>
      </c>
      <c r="G112" s="17">
        <f>((A113-A111)*3.28084/2)*-1</f>
        <v>3.28084</v>
      </c>
      <c r="H112" s="18">
        <f>B112</f>
        <v>1</v>
      </c>
      <c r="I112" s="17">
        <f>C112*3.28084</f>
        <v>2.8215224000000001</v>
      </c>
      <c r="J112">
        <f>G112*H112*I112</f>
        <v>9.2569635508159998</v>
      </c>
      <c r="K112">
        <f>SUM(J112:J135)</f>
        <v>267.37824284088043</v>
      </c>
    </row>
    <row r="113" spans="1:10" ht="14.4" x14ac:dyDescent="0.3">
      <c r="A113" s="46">
        <v>23.5</v>
      </c>
      <c r="B113" s="46">
        <v>1.1000000000000001</v>
      </c>
      <c r="C113" s="46">
        <v>0.94</v>
      </c>
      <c r="D113" s="42"/>
      <c r="E113" s="46" t="s">
        <v>96</v>
      </c>
      <c r="F113" s="46">
        <v>1.23</v>
      </c>
      <c r="G113" s="17">
        <f t="shared" ref="G113:G135" si="12">((A114-A112)*3.28084/2)*-1</f>
        <v>3.28084</v>
      </c>
      <c r="H113" s="18">
        <f t="shared" ref="H113:H135" si="13">B113</f>
        <v>1.1000000000000001</v>
      </c>
      <c r="I113" s="17">
        <f t="shared" ref="I113:I135" si="14">C113*3.28084</f>
        <v>3.0839895999999998</v>
      </c>
      <c r="J113">
        <f t="shared" ref="J113:J135" si="15">G113*H113*I113</f>
        <v>11.129884083190401</v>
      </c>
    </row>
    <row r="114" spans="1:10" ht="14.4" x14ac:dyDescent="0.3">
      <c r="A114" s="46">
        <v>22.5</v>
      </c>
      <c r="B114" s="46">
        <v>1.1000000000000001</v>
      </c>
      <c r="C114" s="46">
        <v>1.1200000000000001</v>
      </c>
      <c r="D114" s="42"/>
      <c r="E114" s="42"/>
      <c r="F114" s="42"/>
      <c r="G114" s="17">
        <f t="shared" si="12"/>
        <v>3.28084</v>
      </c>
      <c r="H114" s="18">
        <f t="shared" si="13"/>
        <v>1.1000000000000001</v>
      </c>
      <c r="I114" s="17">
        <f t="shared" si="14"/>
        <v>3.6745408000000004</v>
      </c>
      <c r="J114">
        <f t="shared" si="15"/>
        <v>13.261138482099204</v>
      </c>
    </row>
    <row r="115" spans="1:10" ht="14.4" x14ac:dyDescent="0.3">
      <c r="A115" s="46">
        <v>21.5</v>
      </c>
      <c r="B115" s="46">
        <v>0.8</v>
      </c>
      <c r="C115" s="46">
        <v>1.2</v>
      </c>
      <c r="D115" s="42"/>
      <c r="E115" s="42"/>
      <c r="F115" s="42"/>
      <c r="G115" s="17">
        <f t="shared" si="12"/>
        <v>3.28084</v>
      </c>
      <c r="H115" s="18">
        <f t="shared" si="13"/>
        <v>0.8</v>
      </c>
      <c r="I115" s="17">
        <f t="shared" si="14"/>
        <v>3.9370079999999996</v>
      </c>
      <c r="J115">
        <f t="shared" si="15"/>
        <v>10.333354661376001</v>
      </c>
    </row>
    <row r="116" spans="1:10" ht="14.4" x14ac:dyDescent="0.3">
      <c r="A116" s="46">
        <v>20.5</v>
      </c>
      <c r="B116" s="46">
        <v>1.05</v>
      </c>
      <c r="C116" s="46">
        <v>1.05</v>
      </c>
      <c r="D116" s="42"/>
      <c r="E116" s="42"/>
      <c r="F116" s="42"/>
      <c r="G116" s="17">
        <f t="shared" si="12"/>
        <v>3.28084</v>
      </c>
      <c r="H116" s="18">
        <f t="shared" si="13"/>
        <v>1.05</v>
      </c>
      <c r="I116" s="17">
        <f t="shared" si="14"/>
        <v>3.4448820000000002</v>
      </c>
      <c r="J116">
        <f t="shared" si="15"/>
        <v>11.867211993924002</v>
      </c>
    </row>
    <row r="117" spans="1:10" ht="14.4" x14ac:dyDescent="0.3">
      <c r="A117" s="46">
        <v>19.5</v>
      </c>
      <c r="B117" s="46">
        <v>1.25</v>
      </c>
      <c r="C117" s="46">
        <v>0.74</v>
      </c>
      <c r="D117" s="42"/>
      <c r="E117" s="42"/>
      <c r="F117" s="42"/>
      <c r="G117" s="17">
        <f t="shared" si="12"/>
        <v>3.28084</v>
      </c>
      <c r="H117" s="18">
        <f t="shared" si="13"/>
        <v>1.25</v>
      </c>
      <c r="I117" s="17">
        <f t="shared" si="14"/>
        <v>2.4278216000000001</v>
      </c>
      <c r="J117">
        <f t="shared" si="15"/>
        <v>9.9566177726799996</v>
      </c>
    </row>
    <row r="118" spans="1:10" ht="14.4" x14ac:dyDescent="0.3">
      <c r="A118" s="46">
        <v>18.5</v>
      </c>
      <c r="B118" s="46">
        <v>1.1499999999999999</v>
      </c>
      <c r="C118" s="46">
        <v>0.99</v>
      </c>
      <c r="D118" s="42"/>
      <c r="E118" s="42"/>
      <c r="F118" s="42"/>
      <c r="G118" s="17">
        <f t="shared" si="12"/>
        <v>3.28084</v>
      </c>
      <c r="H118" s="18">
        <f t="shared" si="13"/>
        <v>1.1499999999999999</v>
      </c>
      <c r="I118" s="17">
        <f t="shared" si="14"/>
        <v>3.2480316</v>
      </c>
      <c r="J118">
        <f t="shared" si="15"/>
        <v>12.254712793725599</v>
      </c>
    </row>
    <row r="119" spans="1:10" ht="14.4" x14ac:dyDescent="0.3">
      <c r="A119" s="46">
        <v>17.5</v>
      </c>
      <c r="B119" s="46">
        <v>1</v>
      </c>
      <c r="C119" s="46">
        <v>0.93</v>
      </c>
      <c r="G119" s="17">
        <f t="shared" si="12"/>
        <v>3.28084</v>
      </c>
      <c r="H119" s="18">
        <f t="shared" si="13"/>
        <v>1</v>
      </c>
      <c r="I119" s="17">
        <f t="shared" si="14"/>
        <v>3.0511812000000003</v>
      </c>
      <c r="J119">
        <f t="shared" si="15"/>
        <v>10.010437328208001</v>
      </c>
    </row>
    <row r="120" spans="1:10" ht="14.4" x14ac:dyDescent="0.3">
      <c r="A120" s="46">
        <v>16.5</v>
      </c>
      <c r="B120" s="46">
        <v>1.1000000000000001</v>
      </c>
      <c r="C120" s="46">
        <v>0.65</v>
      </c>
      <c r="G120" s="17">
        <f t="shared" si="12"/>
        <v>3.28084</v>
      </c>
      <c r="H120" s="18">
        <f t="shared" si="13"/>
        <v>1.1000000000000001</v>
      </c>
      <c r="I120" s="17">
        <f t="shared" si="14"/>
        <v>2.1325460000000001</v>
      </c>
      <c r="J120">
        <f t="shared" si="15"/>
        <v>7.6961964405040009</v>
      </c>
    </row>
    <row r="121" spans="1:10" ht="14.4" x14ac:dyDescent="0.3">
      <c r="A121" s="46">
        <v>15.5</v>
      </c>
      <c r="B121" s="46">
        <v>1.1000000000000001</v>
      </c>
      <c r="C121" s="46">
        <v>0.79</v>
      </c>
      <c r="G121" s="17">
        <f t="shared" si="12"/>
        <v>3.28084</v>
      </c>
      <c r="H121" s="18">
        <f t="shared" si="13"/>
        <v>1.1000000000000001</v>
      </c>
      <c r="I121" s="17">
        <f t="shared" si="14"/>
        <v>2.5918635999999999</v>
      </c>
      <c r="J121">
        <f t="shared" si="15"/>
        <v>9.3538387507664016</v>
      </c>
    </row>
    <row r="122" spans="1:10" ht="14.4" x14ac:dyDescent="0.3">
      <c r="A122" s="46">
        <v>14.5</v>
      </c>
      <c r="B122" s="46">
        <v>1.2</v>
      </c>
      <c r="C122" s="46">
        <v>0.84</v>
      </c>
      <c r="G122" s="17">
        <f t="shared" si="12"/>
        <v>3.28084</v>
      </c>
      <c r="H122" s="18">
        <f t="shared" si="13"/>
        <v>1.2</v>
      </c>
      <c r="I122" s="17">
        <f t="shared" si="14"/>
        <v>2.7559055999999997</v>
      </c>
      <c r="J122">
        <f t="shared" si="15"/>
        <v>10.850022394444798</v>
      </c>
    </row>
    <row r="123" spans="1:10" ht="14.4" x14ac:dyDescent="0.3">
      <c r="A123" s="46">
        <v>13.5</v>
      </c>
      <c r="B123" s="46">
        <v>1.2</v>
      </c>
      <c r="C123" s="46">
        <v>0.55000000000000004</v>
      </c>
      <c r="G123" s="17">
        <f t="shared" si="12"/>
        <v>3.28084</v>
      </c>
      <c r="H123" s="18">
        <f t="shared" si="13"/>
        <v>1.2</v>
      </c>
      <c r="I123" s="17">
        <f t="shared" si="14"/>
        <v>1.8044620000000002</v>
      </c>
      <c r="J123">
        <f t="shared" si="15"/>
        <v>7.1041813296959999</v>
      </c>
    </row>
    <row r="124" spans="1:10" ht="14.4" x14ac:dyDescent="0.3">
      <c r="A124" s="46">
        <v>12.5</v>
      </c>
      <c r="B124" s="46">
        <v>1.2</v>
      </c>
      <c r="C124" s="46">
        <v>0.78</v>
      </c>
      <c r="G124" s="17">
        <f t="shared" si="12"/>
        <v>3.28084</v>
      </c>
      <c r="H124" s="18">
        <f t="shared" si="13"/>
        <v>1.2</v>
      </c>
      <c r="I124" s="17">
        <f t="shared" si="14"/>
        <v>2.5590552</v>
      </c>
      <c r="J124">
        <f t="shared" si="15"/>
        <v>10.075020794841599</v>
      </c>
    </row>
    <row r="125" spans="1:10" ht="14.4" x14ac:dyDescent="0.3">
      <c r="A125" s="46">
        <v>11.5</v>
      </c>
      <c r="B125" s="46">
        <v>1.1000000000000001</v>
      </c>
      <c r="C125" s="46">
        <v>0.71</v>
      </c>
      <c r="G125" s="17">
        <f t="shared" si="12"/>
        <v>3.28084</v>
      </c>
      <c r="H125" s="18">
        <f t="shared" si="13"/>
        <v>1.1000000000000001</v>
      </c>
      <c r="I125" s="17">
        <f t="shared" si="14"/>
        <v>2.3293963999999998</v>
      </c>
      <c r="J125">
        <f t="shared" si="15"/>
        <v>8.4066145734736004</v>
      </c>
    </row>
    <row r="126" spans="1:10" ht="14.4" x14ac:dyDescent="0.3">
      <c r="A126" s="46">
        <v>10.5</v>
      </c>
      <c r="B126" s="46">
        <v>1</v>
      </c>
      <c r="C126" s="46">
        <v>1.01</v>
      </c>
      <c r="G126" s="17">
        <f t="shared" si="12"/>
        <v>3.28084</v>
      </c>
      <c r="H126" s="18">
        <f t="shared" si="13"/>
        <v>1</v>
      </c>
      <c r="I126" s="17">
        <f t="shared" si="14"/>
        <v>3.3136483999999999</v>
      </c>
      <c r="J126">
        <f t="shared" si="15"/>
        <v>10.871550216655999</v>
      </c>
    </row>
    <row r="127" spans="1:10" ht="14.4" x14ac:dyDescent="0.3">
      <c r="A127" s="46">
        <v>9.5</v>
      </c>
      <c r="B127" s="46">
        <v>1</v>
      </c>
      <c r="C127" s="46">
        <v>1.08</v>
      </c>
      <c r="G127" s="17">
        <f t="shared" si="12"/>
        <v>3.28084</v>
      </c>
      <c r="H127" s="18">
        <f t="shared" si="13"/>
        <v>1</v>
      </c>
      <c r="I127" s="17">
        <f t="shared" si="14"/>
        <v>3.5433072000000001</v>
      </c>
      <c r="J127">
        <f t="shared" si="15"/>
        <v>11.625023994048</v>
      </c>
    </row>
    <row r="128" spans="1:10" ht="14.4" x14ac:dyDescent="0.3">
      <c r="A128" s="46">
        <v>8.5</v>
      </c>
      <c r="B128" s="46">
        <v>1.4</v>
      </c>
      <c r="C128" s="46">
        <v>1.02</v>
      </c>
      <c r="G128" s="17">
        <f t="shared" si="12"/>
        <v>3.28084</v>
      </c>
      <c r="H128" s="18">
        <f t="shared" si="13"/>
        <v>1.4</v>
      </c>
      <c r="I128" s="17">
        <f t="shared" si="14"/>
        <v>3.3464567999999999</v>
      </c>
      <c r="J128">
        <f t="shared" si="15"/>
        <v>15.370865058796799</v>
      </c>
    </row>
    <row r="129" spans="1:11" ht="14.4" x14ac:dyDescent="0.3">
      <c r="A129" s="46">
        <v>7.5</v>
      </c>
      <c r="B129" s="46">
        <v>1.5</v>
      </c>
      <c r="C129" s="46">
        <v>1.04</v>
      </c>
      <c r="G129" s="17">
        <f t="shared" si="12"/>
        <v>3.28084</v>
      </c>
      <c r="H129" s="18">
        <f t="shared" si="13"/>
        <v>1.5</v>
      </c>
      <c r="I129" s="17">
        <f t="shared" si="14"/>
        <v>3.4120736000000003</v>
      </c>
      <c r="J129">
        <f t="shared" si="15"/>
        <v>16.791701324736003</v>
      </c>
    </row>
    <row r="130" spans="1:11" ht="14.4" x14ac:dyDescent="0.3">
      <c r="A130" s="46">
        <v>6.5</v>
      </c>
      <c r="B130" s="46">
        <v>1.5</v>
      </c>
      <c r="C130" s="46">
        <v>1.07</v>
      </c>
      <c r="G130" s="17">
        <f t="shared" si="12"/>
        <v>3.28084</v>
      </c>
      <c r="H130" s="18">
        <f t="shared" si="13"/>
        <v>1.5</v>
      </c>
      <c r="I130" s="17">
        <f t="shared" si="14"/>
        <v>3.5104988000000001</v>
      </c>
      <c r="J130">
        <f t="shared" si="15"/>
        <v>17.276077324488</v>
      </c>
    </row>
    <row r="131" spans="1:11" ht="14.4" x14ac:dyDescent="0.3">
      <c r="A131" s="46">
        <v>5.5</v>
      </c>
      <c r="B131" s="46">
        <v>1.3</v>
      </c>
      <c r="C131" s="46">
        <v>1.25</v>
      </c>
      <c r="G131" s="17">
        <f t="shared" si="12"/>
        <v>3.28084</v>
      </c>
      <c r="H131" s="18">
        <f t="shared" si="13"/>
        <v>1.3</v>
      </c>
      <c r="I131" s="17">
        <f t="shared" si="14"/>
        <v>4.1010499999999999</v>
      </c>
      <c r="J131">
        <f t="shared" si="15"/>
        <v>17.491355546600001</v>
      </c>
    </row>
    <row r="132" spans="1:11" ht="14.4" x14ac:dyDescent="0.3">
      <c r="A132" s="46">
        <v>4.5</v>
      </c>
      <c r="B132" s="46">
        <v>1.3</v>
      </c>
      <c r="C132" s="46">
        <v>0.84</v>
      </c>
      <c r="G132" s="17">
        <f t="shared" si="12"/>
        <v>3.28084</v>
      </c>
      <c r="H132" s="18">
        <f t="shared" si="13"/>
        <v>1.3</v>
      </c>
      <c r="I132" s="17">
        <f t="shared" si="14"/>
        <v>2.7559055999999997</v>
      </c>
      <c r="J132">
        <f t="shared" si="15"/>
        <v>11.754190927315198</v>
      </c>
    </row>
    <row r="133" spans="1:11" ht="14.4" x14ac:dyDescent="0.3">
      <c r="A133" s="46">
        <v>3.5</v>
      </c>
      <c r="B133" s="46">
        <v>1</v>
      </c>
      <c r="C133" s="46">
        <v>1.25</v>
      </c>
      <c r="G133" s="17">
        <f t="shared" si="12"/>
        <v>3.28084</v>
      </c>
      <c r="H133" s="18">
        <f t="shared" si="13"/>
        <v>1</v>
      </c>
      <c r="I133" s="17">
        <f t="shared" si="14"/>
        <v>4.1010499999999999</v>
      </c>
      <c r="J133">
        <f t="shared" si="15"/>
        <v>13.454888881999999</v>
      </c>
    </row>
    <row r="134" spans="1:11" ht="14.4" x14ac:dyDescent="0.3">
      <c r="A134" s="46">
        <v>2.5</v>
      </c>
      <c r="B134" s="46">
        <v>0.6</v>
      </c>
      <c r="C134" s="46">
        <v>1.17</v>
      </c>
      <c r="G134" s="17">
        <f t="shared" si="12"/>
        <v>3.28084</v>
      </c>
      <c r="H134" s="18">
        <f t="shared" si="13"/>
        <v>0.6</v>
      </c>
      <c r="I134" s="17">
        <f t="shared" si="14"/>
        <v>3.8385827999999997</v>
      </c>
      <c r="J134">
        <f t="shared" si="15"/>
        <v>7.5562655961311984</v>
      </c>
    </row>
    <row r="135" spans="1:11" ht="14.4" x14ac:dyDescent="0.3">
      <c r="A135" s="46">
        <v>1.5</v>
      </c>
      <c r="B135" s="46">
        <v>0.5</v>
      </c>
      <c r="C135" s="46">
        <v>0.71</v>
      </c>
      <c r="D135" s="42"/>
      <c r="E135" s="42"/>
      <c r="F135" s="42"/>
      <c r="G135" s="17">
        <f t="shared" si="12"/>
        <v>3.1167979999999997</v>
      </c>
      <c r="H135" s="18">
        <f t="shared" si="13"/>
        <v>0.5</v>
      </c>
      <c r="I135" s="17">
        <f t="shared" si="14"/>
        <v>2.3293963999999998</v>
      </c>
      <c r="J135">
        <f t="shared" si="15"/>
        <v>3.6301290203635994</v>
      </c>
    </row>
    <row r="136" spans="1:11" ht="14.4" x14ac:dyDescent="0.3">
      <c r="A136" s="46">
        <v>0.6</v>
      </c>
      <c r="B136" s="46">
        <v>0</v>
      </c>
      <c r="C136" s="46">
        <v>0</v>
      </c>
      <c r="D136" s="42"/>
      <c r="E136" s="42"/>
      <c r="F136" s="42"/>
      <c r="G136" s="42"/>
    </row>
    <row r="139" spans="1:11" ht="14.4" x14ac:dyDescent="0.3">
      <c r="A139" s="6" t="s">
        <v>69</v>
      </c>
      <c r="B139" s="47"/>
      <c r="C139" s="47"/>
      <c r="D139" s="47"/>
      <c r="E139" s="47"/>
      <c r="F139" s="48"/>
      <c r="G139" s="48"/>
    </row>
    <row r="140" spans="1:11" ht="14.4" x14ac:dyDescent="0.3">
      <c r="A140" s="49" t="s">
        <v>97</v>
      </c>
      <c r="B140" s="49"/>
      <c r="C140" s="49"/>
      <c r="D140" s="48"/>
      <c r="E140" s="48"/>
      <c r="F140" s="48"/>
      <c r="G140" s="12" t="s">
        <v>35</v>
      </c>
      <c r="H140" s="12" t="s">
        <v>36</v>
      </c>
      <c r="I140" s="12" t="s">
        <v>37</v>
      </c>
      <c r="J140" s="12" t="s">
        <v>38</v>
      </c>
      <c r="K140" s="12" t="s">
        <v>39</v>
      </c>
    </row>
    <row r="141" spans="1:11" ht="15" thickBot="1" x14ac:dyDescent="0.35">
      <c r="A141" s="50" t="s">
        <v>98</v>
      </c>
      <c r="B141" s="50" t="s">
        <v>41</v>
      </c>
      <c r="C141" s="51" t="s">
        <v>42</v>
      </c>
      <c r="D141" s="48"/>
      <c r="E141" s="48"/>
      <c r="F141" s="48" t="s">
        <v>56</v>
      </c>
      <c r="G141" s="12" t="s">
        <v>43</v>
      </c>
      <c r="H141" s="12" t="s">
        <v>43</v>
      </c>
      <c r="I141" s="12" t="s">
        <v>44</v>
      </c>
      <c r="J141" s="12" t="s">
        <v>45</v>
      </c>
      <c r="K141" s="12" t="s">
        <v>45</v>
      </c>
    </row>
    <row r="142" spans="1:11" ht="15" thickTop="1" x14ac:dyDescent="0.3">
      <c r="A142" s="52">
        <v>4.7</v>
      </c>
      <c r="B142" s="52">
        <v>0.01</v>
      </c>
      <c r="C142" s="52">
        <v>0.6</v>
      </c>
      <c r="D142" s="48"/>
      <c r="E142" s="53" t="s">
        <v>47</v>
      </c>
      <c r="F142" s="54">
        <v>88.3</v>
      </c>
      <c r="G142" s="17"/>
      <c r="H142" s="17"/>
      <c r="I142" s="17"/>
    </row>
    <row r="143" spans="1:11" ht="14.4" x14ac:dyDescent="0.3">
      <c r="A143" s="52">
        <v>6</v>
      </c>
      <c r="B143" s="52">
        <v>0.55000000000000004</v>
      </c>
      <c r="C143" s="52">
        <v>0.43</v>
      </c>
      <c r="D143" s="48"/>
      <c r="E143" s="53" t="s">
        <v>48</v>
      </c>
      <c r="F143" s="54">
        <v>4.7</v>
      </c>
      <c r="G143" s="17">
        <f>(A144-A142)/2</f>
        <v>1.9</v>
      </c>
      <c r="H143" s="18">
        <f>B143</f>
        <v>0.55000000000000004</v>
      </c>
      <c r="I143" s="17">
        <f>C143*3.28084</f>
        <v>1.4107612</v>
      </c>
      <c r="J143">
        <f>G143*H143*I143</f>
        <v>1.4742454539999998</v>
      </c>
      <c r="K143">
        <f>SUM(J143:J175)</f>
        <v>287.49951707400004</v>
      </c>
    </row>
    <row r="144" spans="1:11" ht="14.4" x14ac:dyDescent="0.3">
      <c r="A144" s="52">
        <v>8.5</v>
      </c>
      <c r="B144" s="52">
        <v>0.8</v>
      </c>
      <c r="C144" s="52">
        <v>0.57999999999999996</v>
      </c>
      <c r="D144" s="48"/>
      <c r="E144" s="48"/>
      <c r="F144" s="48"/>
      <c r="G144" s="17">
        <f t="shared" ref="G144:G175" si="16">(A145-A143)/2</f>
        <v>2.25</v>
      </c>
      <c r="H144" s="18">
        <f t="shared" ref="H144:H175" si="17">B144</f>
        <v>0.8</v>
      </c>
      <c r="I144" s="17">
        <f t="shared" ref="I144:I175" si="18">C144*3.28084</f>
        <v>1.9028871999999999</v>
      </c>
      <c r="J144">
        <f t="shared" ref="J144:J175" si="19">G144*H144*I144</f>
        <v>3.4251969600000001</v>
      </c>
    </row>
    <row r="145" spans="1:10" ht="14.4" x14ac:dyDescent="0.3">
      <c r="A145" s="52">
        <v>10.5</v>
      </c>
      <c r="B145" s="52">
        <v>1</v>
      </c>
      <c r="C145" s="52">
        <v>0.99</v>
      </c>
      <c r="D145" s="48"/>
      <c r="E145" s="54" t="s">
        <v>99</v>
      </c>
      <c r="F145" s="54">
        <v>1.2</v>
      </c>
      <c r="G145" s="17">
        <f t="shared" si="16"/>
        <v>2</v>
      </c>
      <c r="H145" s="18">
        <f t="shared" si="17"/>
        <v>1</v>
      </c>
      <c r="I145" s="17">
        <f t="shared" si="18"/>
        <v>3.2480316</v>
      </c>
      <c r="J145">
        <f t="shared" si="19"/>
        <v>6.4960632</v>
      </c>
    </row>
    <row r="146" spans="1:10" ht="14.4" x14ac:dyDescent="0.3">
      <c r="A146" s="52">
        <v>12.5</v>
      </c>
      <c r="B146" s="52">
        <v>1</v>
      </c>
      <c r="C146" s="52">
        <v>0.83</v>
      </c>
      <c r="D146" s="48"/>
      <c r="E146" s="48"/>
      <c r="F146" s="48"/>
      <c r="G146" s="17">
        <f t="shared" si="16"/>
        <v>2</v>
      </c>
      <c r="H146" s="18">
        <f t="shared" si="17"/>
        <v>1</v>
      </c>
      <c r="I146" s="17">
        <f t="shared" si="18"/>
        <v>2.7230971999999998</v>
      </c>
      <c r="J146">
        <f t="shared" si="19"/>
        <v>5.4461943999999995</v>
      </c>
    </row>
    <row r="147" spans="1:10" ht="14.4" x14ac:dyDescent="0.3">
      <c r="A147" s="52">
        <v>14.5</v>
      </c>
      <c r="B147" s="52">
        <v>1.3</v>
      </c>
      <c r="C147" s="52">
        <v>0.97</v>
      </c>
      <c r="D147" s="48"/>
      <c r="E147" s="48"/>
      <c r="F147" s="48"/>
      <c r="G147" s="17">
        <f t="shared" si="16"/>
        <v>2</v>
      </c>
      <c r="H147" s="18">
        <f t="shared" si="17"/>
        <v>1.3</v>
      </c>
      <c r="I147" s="17">
        <f t="shared" si="18"/>
        <v>3.1824148000000001</v>
      </c>
      <c r="J147">
        <f t="shared" si="19"/>
        <v>8.2742784800000013</v>
      </c>
    </row>
    <row r="148" spans="1:10" ht="14.4" x14ac:dyDescent="0.3">
      <c r="A148" s="52">
        <v>16.5</v>
      </c>
      <c r="B148" s="52">
        <v>1.3</v>
      </c>
      <c r="C148" s="52">
        <v>0.85</v>
      </c>
      <c r="D148" s="48"/>
      <c r="E148" s="48"/>
      <c r="F148" s="48"/>
      <c r="G148" s="17">
        <f t="shared" si="16"/>
        <v>2</v>
      </c>
      <c r="H148" s="18">
        <f t="shared" si="17"/>
        <v>1.3</v>
      </c>
      <c r="I148" s="17">
        <f t="shared" si="18"/>
        <v>2.7887139999999997</v>
      </c>
      <c r="J148">
        <f t="shared" si="19"/>
        <v>7.2506563999999996</v>
      </c>
    </row>
    <row r="149" spans="1:10" ht="14.4" x14ac:dyDescent="0.3">
      <c r="A149" s="52">
        <v>18.5</v>
      </c>
      <c r="B149" s="52">
        <v>1.6</v>
      </c>
      <c r="C149" s="52">
        <v>0.8</v>
      </c>
      <c r="D149" s="48"/>
      <c r="E149" s="48"/>
      <c r="F149" s="48"/>
      <c r="G149" s="17">
        <f t="shared" si="16"/>
        <v>2</v>
      </c>
      <c r="H149" s="18">
        <f t="shared" si="17"/>
        <v>1.6</v>
      </c>
      <c r="I149" s="17">
        <f t="shared" si="18"/>
        <v>2.6246720000000003</v>
      </c>
      <c r="J149">
        <f t="shared" si="19"/>
        <v>8.3989504000000021</v>
      </c>
    </row>
    <row r="150" spans="1:10" ht="14.4" x14ac:dyDescent="0.3">
      <c r="A150" s="52">
        <v>20.5</v>
      </c>
      <c r="B150" s="52">
        <v>1.5</v>
      </c>
      <c r="C150" s="52">
        <v>1.38</v>
      </c>
      <c r="D150" s="48"/>
      <c r="E150" s="48"/>
      <c r="F150" s="48"/>
      <c r="G150" s="17">
        <f t="shared" si="16"/>
        <v>2</v>
      </c>
      <c r="H150" s="18">
        <f t="shared" si="17"/>
        <v>1.5</v>
      </c>
      <c r="I150" s="17">
        <f t="shared" si="18"/>
        <v>4.5275591999999998</v>
      </c>
      <c r="J150">
        <f t="shared" si="19"/>
        <v>13.5826776</v>
      </c>
    </row>
    <row r="151" spans="1:10" ht="14.4" x14ac:dyDescent="0.3">
      <c r="A151" s="52">
        <v>22.5</v>
      </c>
      <c r="B151" s="52">
        <v>1.45</v>
      </c>
      <c r="C151" s="52">
        <v>1.22</v>
      </c>
      <c r="D151" s="48"/>
      <c r="E151" s="48"/>
      <c r="F151" s="48"/>
      <c r="G151" s="17">
        <f t="shared" si="16"/>
        <v>2</v>
      </c>
      <c r="H151" s="18">
        <f t="shared" si="17"/>
        <v>1.45</v>
      </c>
      <c r="I151" s="17">
        <f t="shared" si="18"/>
        <v>4.0026247999999995</v>
      </c>
      <c r="J151">
        <f t="shared" si="19"/>
        <v>11.607611919999998</v>
      </c>
    </row>
    <row r="152" spans="1:10" ht="14.4" x14ac:dyDescent="0.3">
      <c r="A152" s="52">
        <v>24.5</v>
      </c>
      <c r="B152" s="52">
        <v>1.45</v>
      </c>
      <c r="C152" s="52">
        <v>1.23</v>
      </c>
      <c r="G152" s="17">
        <f t="shared" si="16"/>
        <v>2</v>
      </c>
      <c r="H152" s="18">
        <f t="shared" si="17"/>
        <v>1.45</v>
      </c>
      <c r="I152" s="17">
        <f t="shared" si="18"/>
        <v>4.0354331999999999</v>
      </c>
      <c r="J152">
        <f t="shared" si="19"/>
        <v>11.702756279999999</v>
      </c>
    </row>
    <row r="153" spans="1:10" ht="14.4" x14ac:dyDescent="0.3">
      <c r="A153" s="52">
        <v>26.5</v>
      </c>
      <c r="B153" s="52">
        <v>1.5</v>
      </c>
      <c r="C153" s="52">
        <v>0.98</v>
      </c>
      <c r="G153" s="17">
        <f t="shared" si="16"/>
        <v>2</v>
      </c>
      <c r="H153" s="18">
        <f t="shared" si="17"/>
        <v>1.5</v>
      </c>
      <c r="I153" s="17">
        <f t="shared" si="18"/>
        <v>3.2152232000000001</v>
      </c>
      <c r="J153">
        <f t="shared" si="19"/>
        <v>9.6456695999999997</v>
      </c>
    </row>
    <row r="154" spans="1:10" ht="14.4" x14ac:dyDescent="0.3">
      <c r="A154" s="52">
        <v>28.5</v>
      </c>
      <c r="B154" s="52">
        <v>1.5</v>
      </c>
      <c r="C154" s="52">
        <v>1.06</v>
      </c>
      <c r="G154" s="17">
        <f t="shared" si="16"/>
        <v>2</v>
      </c>
      <c r="H154" s="18">
        <f t="shared" si="17"/>
        <v>1.5</v>
      </c>
      <c r="I154" s="17">
        <f t="shared" si="18"/>
        <v>3.4776904000000002</v>
      </c>
      <c r="J154">
        <f t="shared" si="19"/>
        <v>10.433071200000001</v>
      </c>
    </row>
    <row r="155" spans="1:10" ht="14.4" x14ac:dyDescent="0.3">
      <c r="A155" s="52">
        <v>30.5</v>
      </c>
      <c r="B155" s="52">
        <v>1.4</v>
      </c>
      <c r="C155" s="52">
        <v>1.03</v>
      </c>
      <c r="G155" s="17">
        <f t="shared" si="16"/>
        <v>2</v>
      </c>
      <c r="H155" s="18">
        <f t="shared" si="17"/>
        <v>1.4</v>
      </c>
      <c r="I155" s="17">
        <f t="shared" si="18"/>
        <v>3.3792651999999999</v>
      </c>
      <c r="J155">
        <f t="shared" si="19"/>
        <v>9.4619425599999989</v>
      </c>
    </row>
    <row r="156" spans="1:10" ht="14.4" x14ac:dyDescent="0.3">
      <c r="A156" s="52">
        <v>32.5</v>
      </c>
      <c r="B156" s="52">
        <v>1.3</v>
      </c>
      <c r="C156" s="52">
        <v>0.98</v>
      </c>
      <c r="G156" s="17">
        <f t="shared" si="16"/>
        <v>2</v>
      </c>
      <c r="H156" s="18">
        <f t="shared" si="17"/>
        <v>1.3</v>
      </c>
      <c r="I156" s="17">
        <f t="shared" si="18"/>
        <v>3.2152232000000001</v>
      </c>
      <c r="J156">
        <f t="shared" si="19"/>
        <v>8.359580320000001</v>
      </c>
    </row>
    <row r="157" spans="1:10" ht="14.4" x14ac:dyDescent="0.3">
      <c r="A157" s="52">
        <v>34.5</v>
      </c>
      <c r="B157" s="52">
        <v>1.3</v>
      </c>
      <c r="C157" s="52">
        <v>0.9</v>
      </c>
      <c r="G157" s="17">
        <f t="shared" si="16"/>
        <v>2</v>
      </c>
      <c r="H157" s="18">
        <f t="shared" si="17"/>
        <v>1.3</v>
      </c>
      <c r="I157" s="17">
        <f t="shared" si="18"/>
        <v>2.9527559999999999</v>
      </c>
      <c r="J157">
        <f t="shared" si="19"/>
        <v>7.6771656000000004</v>
      </c>
    </row>
    <row r="158" spans="1:10" ht="14.4" x14ac:dyDescent="0.3">
      <c r="A158" s="52">
        <v>36.5</v>
      </c>
      <c r="B158" s="52">
        <v>1.1000000000000001</v>
      </c>
      <c r="C158" s="52">
        <v>0.9</v>
      </c>
      <c r="G158" s="17">
        <f t="shared" si="16"/>
        <v>2</v>
      </c>
      <c r="H158" s="18">
        <f t="shared" si="17"/>
        <v>1.1000000000000001</v>
      </c>
      <c r="I158" s="17">
        <f t="shared" si="18"/>
        <v>2.9527559999999999</v>
      </c>
      <c r="J158">
        <f t="shared" si="19"/>
        <v>6.4960632</v>
      </c>
    </row>
    <row r="159" spans="1:10" ht="14.4" x14ac:dyDescent="0.3">
      <c r="A159" s="52">
        <v>38.5</v>
      </c>
      <c r="B159" s="52">
        <v>1.1000000000000001</v>
      </c>
      <c r="C159" s="52">
        <v>0.95</v>
      </c>
      <c r="G159" s="17">
        <f t="shared" si="16"/>
        <v>2</v>
      </c>
      <c r="H159" s="18">
        <f t="shared" si="17"/>
        <v>1.1000000000000001</v>
      </c>
      <c r="I159" s="17">
        <f t="shared" si="18"/>
        <v>3.1167979999999997</v>
      </c>
      <c r="J159">
        <f t="shared" si="19"/>
        <v>6.8569556</v>
      </c>
    </row>
    <row r="160" spans="1:10" ht="14.4" x14ac:dyDescent="0.3">
      <c r="A160" s="52">
        <v>40.5</v>
      </c>
      <c r="B160" s="52">
        <v>1.1000000000000001</v>
      </c>
      <c r="C160" s="52">
        <v>0.84</v>
      </c>
      <c r="G160" s="17">
        <f t="shared" si="16"/>
        <v>2.25</v>
      </c>
      <c r="H160" s="18">
        <f t="shared" si="17"/>
        <v>1.1000000000000001</v>
      </c>
      <c r="I160" s="17">
        <f t="shared" si="18"/>
        <v>2.7559055999999997</v>
      </c>
      <c r="J160">
        <f t="shared" si="19"/>
        <v>6.8208663599999992</v>
      </c>
    </row>
    <row r="161" spans="1:10" ht="14.4" x14ac:dyDescent="0.3">
      <c r="A161" s="52">
        <v>43</v>
      </c>
      <c r="B161" s="52">
        <v>1</v>
      </c>
      <c r="C161" s="52">
        <v>0.69</v>
      </c>
      <c r="G161" s="17">
        <f t="shared" si="16"/>
        <v>2.75</v>
      </c>
      <c r="H161" s="18">
        <f t="shared" si="17"/>
        <v>1</v>
      </c>
      <c r="I161" s="17">
        <f t="shared" si="18"/>
        <v>2.2637795999999999</v>
      </c>
      <c r="J161">
        <f t="shared" si="19"/>
        <v>6.2253938999999994</v>
      </c>
    </row>
    <row r="162" spans="1:10" ht="14.4" x14ac:dyDescent="0.3">
      <c r="A162" s="52">
        <v>46</v>
      </c>
      <c r="B162" s="52">
        <v>1.2</v>
      </c>
      <c r="C162" s="52">
        <v>0.63</v>
      </c>
      <c r="G162" s="17">
        <f t="shared" si="16"/>
        <v>3</v>
      </c>
      <c r="H162" s="18">
        <f t="shared" si="17"/>
        <v>1.2</v>
      </c>
      <c r="I162" s="17">
        <f t="shared" si="18"/>
        <v>2.0669292000000001</v>
      </c>
      <c r="J162">
        <f t="shared" si="19"/>
        <v>7.4409451199999994</v>
      </c>
    </row>
    <row r="163" spans="1:10" ht="14.4" x14ac:dyDescent="0.3">
      <c r="A163" s="52">
        <v>49</v>
      </c>
      <c r="B163" s="52">
        <v>1.3</v>
      </c>
      <c r="C163" s="52">
        <v>0.64</v>
      </c>
      <c r="G163" s="17">
        <f t="shared" si="16"/>
        <v>3</v>
      </c>
      <c r="H163" s="18">
        <f t="shared" si="17"/>
        <v>1.3</v>
      </c>
      <c r="I163" s="17">
        <f t="shared" si="18"/>
        <v>2.0997376000000001</v>
      </c>
      <c r="J163">
        <f t="shared" si="19"/>
        <v>8.1889766400000017</v>
      </c>
    </row>
    <row r="164" spans="1:10" ht="14.4" x14ac:dyDescent="0.3">
      <c r="A164" s="52">
        <v>52</v>
      </c>
      <c r="B164" s="52">
        <v>1.4</v>
      </c>
      <c r="C164" s="52">
        <v>1.06</v>
      </c>
      <c r="G164" s="17">
        <f t="shared" si="16"/>
        <v>3</v>
      </c>
      <c r="H164" s="18">
        <f t="shared" si="17"/>
        <v>1.4</v>
      </c>
      <c r="I164" s="17">
        <f t="shared" si="18"/>
        <v>3.4776904000000002</v>
      </c>
      <c r="J164">
        <f t="shared" si="19"/>
        <v>14.606299679999998</v>
      </c>
    </row>
    <row r="165" spans="1:10" ht="14.4" x14ac:dyDescent="0.3">
      <c r="A165" s="52">
        <v>55</v>
      </c>
      <c r="B165" s="52">
        <v>1.3</v>
      </c>
      <c r="C165" s="52">
        <v>0.9</v>
      </c>
      <c r="G165" s="17">
        <f t="shared" si="16"/>
        <v>3</v>
      </c>
      <c r="H165" s="18">
        <f t="shared" si="17"/>
        <v>1.3</v>
      </c>
      <c r="I165" s="17">
        <f t="shared" si="18"/>
        <v>2.9527559999999999</v>
      </c>
      <c r="J165">
        <f t="shared" si="19"/>
        <v>11.515748400000001</v>
      </c>
    </row>
    <row r="166" spans="1:10" ht="14.4" x14ac:dyDescent="0.3">
      <c r="A166" s="52">
        <v>58</v>
      </c>
      <c r="B166" s="52">
        <v>1</v>
      </c>
      <c r="C166" s="52">
        <v>1.06</v>
      </c>
      <c r="G166" s="17">
        <f t="shared" si="16"/>
        <v>3</v>
      </c>
      <c r="H166" s="18">
        <f t="shared" si="17"/>
        <v>1</v>
      </c>
      <c r="I166" s="17">
        <f t="shared" si="18"/>
        <v>3.4776904000000002</v>
      </c>
      <c r="J166">
        <f t="shared" si="19"/>
        <v>10.433071200000001</v>
      </c>
    </row>
    <row r="167" spans="1:10" ht="14.4" x14ac:dyDescent="0.3">
      <c r="A167" s="52">
        <v>61</v>
      </c>
      <c r="B167" s="52">
        <v>1</v>
      </c>
      <c r="C167" s="52">
        <v>0.86</v>
      </c>
      <c r="G167" s="17">
        <f t="shared" si="16"/>
        <v>3.5</v>
      </c>
      <c r="H167" s="18">
        <f t="shared" si="17"/>
        <v>1</v>
      </c>
      <c r="I167" s="17">
        <f t="shared" si="18"/>
        <v>2.8215224000000001</v>
      </c>
      <c r="J167">
        <f t="shared" si="19"/>
        <v>9.8753284000000008</v>
      </c>
    </row>
    <row r="168" spans="1:10" ht="14.4" x14ac:dyDescent="0.3">
      <c r="A168" s="52">
        <v>65</v>
      </c>
      <c r="B168" s="52">
        <v>1</v>
      </c>
      <c r="C168" s="52">
        <v>0.82</v>
      </c>
      <c r="D168" s="48"/>
      <c r="E168" s="48"/>
      <c r="G168" s="17">
        <f t="shared" si="16"/>
        <v>4</v>
      </c>
      <c r="H168" s="18">
        <f t="shared" si="17"/>
        <v>1</v>
      </c>
      <c r="I168" s="17">
        <f t="shared" si="18"/>
        <v>2.6902887999999998</v>
      </c>
      <c r="J168">
        <f t="shared" si="19"/>
        <v>10.761155199999999</v>
      </c>
    </row>
    <row r="169" spans="1:10" ht="14.4" x14ac:dyDescent="0.3">
      <c r="A169" s="52">
        <v>69</v>
      </c>
      <c r="B169" s="52">
        <v>1.3</v>
      </c>
      <c r="C169" s="52">
        <v>0.87</v>
      </c>
      <c r="D169" s="48"/>
      <c r="E169" s="48"/>
      <c r="G169" s="17">
        <f t="shared" si="16"/>
        <v>3.5</v>
      </c>
      <c r="H169" s="18">
        <f t="shared" si="17"/>
        <v>1.3</v>
      </c>
      <c r="I169" s="17">
        <f t="shared" si="18"/>
        <v>2.8543308000000001</v>
      </c>
      <c r="J169">
        <f t="shared" si="19"/>
        <v>12.98720514</v>
      </c>
    </row>
    <row r="170" spans="1:10" ht="14.4" x14ac:dyDescent="0.3">
      <c r="A170" s="52">
        <v>72</v>
      </c>
      <c r="B170" s="52">
        <v>1.1000000000000001</v>
      </c>
      <c r="C170" s="52">
        <v>1</v>
      </c>
      <c r="D170" s="48"/>
      <c r="E170" s="48"/>
      <c r="G170" s="17">
        <f t="shared" si="16"/>
        <v>3.5</v>
      </c>
      <c r="H170" s="18">
        <f t="shared" si="17"/>
        <v>1.1000000000000001</v>
      </c>
      <c r="I170" s="17">
        <f t="shared" si="18"/>
        <v>3.28084</v>
      </c>
      <c r="J170">
        <f t="shared" si="19"/>
        <v>12.631234000000001</v>
      </c>
    </row>
    <row r="171" spans="1:10" ht="14.4" x14ac:dyDescent="0.3">
      <c r="A171" s="52">
        <v>76</v>
      </c>
      <c r="B171" s="52">
        <v>1.4</v>
      </c>
      <c r="C171" s="52">
        <v>0.81</v>
      </c>
      <c r="D171" s="48"/>
      <c r="E171" s="48"/>
      <c r="G171" s="17">
        <f t="shared" si="16"/>
        <v>4</v>
      </c>
      <c r="H171" s="18">
        <f t="shared" si="17"/>
        <v>1.4</v>
      </c>
      <c r="I171" s="17">
        <f t="shared" si="18"/>
        <v>2.6574804000000003</v>
      </c>
      <c r="J171">
        <f t="shared" si="19"/>
        <v>14.881890240000001</v>
      </c>
    </row>
    <row r="172" spans="1:10" ht="14.4" x14ac:dyDescent="0.3">
      <c r="A172" s="52">
        <v>80</v>
      </c>
      <c r="B172" s="52">
        <v>1.2</v>
      </c>
      <c r="C172" s="52">
        <v>0.81</v>
      </c>
      <c r="D172" s="48"/>
      <c r="E172" s="48"/>
      <c r="G172" s="17">
        <f t="shared" si="16"/>
        <v>3.5</v>
      </c>
      <c r="H172" s="18">
        <f t="shared" si="17"/>
        <v>1.2</v>
      </c>
      <c r="I172" s="17">
        <f t="shared" si="18"/>
        <v>2.6574804000000003</v>
      </c>
      <c r="J172">
        <f t="shared" si="19"/>
        <v>11.161417680000001</v>
      </c>
    </row>
    <row r="173" spans="1:10" ht="14.4" x14ac:dyDescent="0.3">
      <c r="A173" s="52">
        <v>83</v>
      </c>
      <c r="B173" s="52">
        <v>1</v>
      </c>
      <c r="C173" s="52">
        <v>1.1100000000000001</v>
      </c>
      <c r="D173" s="48"/>
      <c r="E173" s="48"/>
      <c r="G173" s="17">
        <f t="shared" si="16"/>
        <v>2.75</v>
      </c>
      <c r="H173" s="18">
        <f t="shared" si="17"/>
        <v>1</v>
      </c>
      <c r="I173" s="17">
        <f t="shared" si="18"/>
        <v>3.6417324000000004</v>
      </c>
      <c r="J173">
        <f t="shared" si="19"/>
        <v>10.014764100000001</v>
      </c>
    </row>
    <row r="174" spans="1:10" ht="14.4" x14ac:dyDescent="0.3">
      <c r="A174" s="52">
        <v>85.5</v>
      </c>
      <c r="B174" s="52">
        <v>0.6</v>
      </c>
      <c r="C174" s="52">
        <v>0.76</v>
      </c>
      <c r="D174" s="48"/>
      <c r="E174" s="48"/>
      <c r="G174" s="17">
        <f t="shared" si="16"/>
        <v>2.25</v>
      </c>
      <c r="H174" s="18">
        <f t="shared" si="17"/>
        <v>0.6</v>
      </c>
      <c r="I174" s="17">
        <f t="shared" si="18"/>
        <v>2.4934384000000001</v>
      </c>
      <c r="J174">
        <f t="shared" si="19"/>
        <v>3.3661418399999996</v>
      </c>
    </row>
    <row r="175" spans="1:10" ht="14.4" x14ac:dyDescent="0.3">
      <c r="A175" s="52">
        <v>87.5</v>
      </c>
      <c r="B175" s="52">
        <v>0.35</v>
      </c>
      <c r="C175" s="52">
        <v>0</v>
      </c>
      <c r="D175" s="48"/>
      <c r="E175" s="48"/>
      <c r="G175" s="17">
        <f t="shared" si="16"/>
        <v>1.3999999999999986</v>
      </c>
      <c r="H175" s="18">
        <f t="shared" si="17"/>
        <v>0.35</v>
      </c>
      <c r="I175" s="17">
        <f t="shared" si="18"/>
        <v>0</v>
      </c>
      <c r="J175">
        <f t="shared" si="19"/>
        <v>0</v>
      </c>
    </row>
    <row r="176" spans="1:10" ht="14.4" x14ac:dyDescent="0.3">
      <c r="A176" s="52">
        <v>88.3</v>
      </c>
      <c r="B176" s="52">
        <v>0.1</v>
      </c>
      <c r="C176" s="52">
        <v>0</v>
      </c>
      <c r="D176" s="48"/>
      <c r="E176" s="48"/>
    </row>
    <row r="179" spans="1:11" ht="14.4" x14ac:dyDescent="0.3">
      <c r="A179" s="6" t="s">
        <v>69</v>
      </c>
      <c r="B179" s="47"/>
      <c r="C179" s="47"/>
      <c r="D179" s="48"/>
      <c r="E179" s="48"/>
      <c r="G179" s="55"/>
    </row>
    <row r="180" spans="1:11" ht="14.4" x14ac:dyDescent="0.3">
      <c r="A180" s="56" t="s">
        <v>100</v>
      </c>
      <c r="B180" s="49"/>
      <c r="C180" s="49"/>
      <c r="D180" s="48"/>
      <c r="E180" s="48"/>
      <c r="G180" s="12" t="s">
        <v>35</v>
      </c>
      <c r="H180" s="12" t="s">
        <v>36</v>
      </c>
      <c r="I180" s="12" t="s">
        <v>37</v>
      </c>
      <c r="J180" s="12" t="s">
        <v>38</v>
      </c>
      <c r="K180" s="12" t="s">
        <v>39</v>
      </c>
    </row>
    <row r="181" spans="1:11" ht="15" thickBot="1" x14ac:dyDescent="0.35">
      <c r="A181" s="51" t="s">
        <v>101</v>
      </c>
      <c r="B181" s="50" t="s">
        <v>41</v>
      </c>
      <c r="C181" s="51" t="s">
        <v>42</v>
      </c>
      <c r="D181" s="48"/>
      <c r="E181" s="48"/>
      <c r="G181" s="12" t="s">
        <v>43</v>
      </c>
      <c r="H181" s="12" t="s">
        <v>43</v>
      </c>
      <c r="I181" s="12" t="s">
        <v>44</v>
      </c>
      <c r="J181" s="12" t="s">
        <v>45</v>
      </c>
      <c r="K181" s="12" t="s">
        <v>45</v>
      </c>
    </row>
    <row r="182" spans="1:11" ht="15" thickTop="1" x14ac:dyDescent="0.3">
      <c r="A182" s="54">
        <v>26.5</v>
      </c>
      <c r="B182" s="54">
        <v>0.1</v>
      </c>
      <c r="C182" s="54">
        <v>0</v>
      </c>
      <c r="D182" s="48"/>
      <c r="E182" s="54" t="s">
        <v>102</v>
      </c>
      <c r="G182" s="17"/>
      <c r="H182" s="17"/>
      <c r="I182" s="17"/>
    </row>
    <row r="183" spans="1:11" ht="14.4" x14ac:dyDescent="0.3">
      <c r="A183" s="54">
        <v>26</v>
      </c>
      <c r="B183" s="54">
        <v>0.23</v>
      </c>
      <c r="C183" s="54">
        <v>0.15</v>
      </c>
      <c r="D183" s="48"/>
      <c r="E183" s="48"/>
      <c r="G183" s="17">
        <f>((A184-A182)*3.28084/2)*-1</f>
        <v>2.4606300000000001</v>
      </c>
      <c r="H183" s="18">
        <f>B183</f>
        <v>0.23</v>
      </c>
      <c r="I183" s="17">
        <f>C183*3.28084</f>
        <v>0.49212599999999995</v>
      </c>
      <c r="J183">
        <f>G183*H183*I183</f>
        <v>0.2785161998574</v>
      </c>
      <c r="K183">
        <f>SUM(J183:J206)</f>
        <v>103.88331337347853</v>
      </c>
    </row>
    <row r="184" spans="1:11" ht="14.4" x14ac:dyDescent="0.3">
      <c r="A184" s="54">
        <v>25</v>
      </c>
      <c r="B184" s="54">
        <v>0.44</v>
      </c>
      <c r="C184" s="54">
        <v>0.49</v>
      </c>
      <c r="D184" s="48"/>
      <c r="E184" s="48"/>
      <c r="F184" s="48"/>
      <c r="G184" s="17">
        <f t="shared" ref="G184:G206" si="20">((A185-A183)*3.28084/2)*-1</f>
        <v>3.28084</v>
      </c>
      <c r="H184" s="18">
        <f t="shared" ref="H184:H206" si="21">B184</f>
        <v>0.44</v>
      </c>
      <c r="I184" s="17">
        <f t="shared" ref="I184:I206" si="22">C184*3.28084</f>
        <v>1.6076116</v>
      </c>
      <c r="J184">
        <f t="shared" ref="J184:J206" si="23">G184*H184*I184</f>
        <v>2.32069923436736</v>
      </c>
    </row>
    <row r="185" spans="1:11" ht="14.4" x14ac:dyDescent="0.3">
      <c r="A185" s="54">
        <v>24</v>
      </c>
      <c r="B185" s="54">
        <v>0.57999999999999996</v>
      </c>
      <c r="C185" s="54">
        <v>0.77</v>
      </c>
      <c r="D185" s="48"/>
      <c r="E185" s="48"/>
      <c r="F185" s="48" t="s">
        <v>46</v>
      </c>
      <c r="G185" s="17">
        <f t="shared" si="20"/>
        <v>3.28084</v>
      </c>
      <c r="H185" s="18">
        <f t="shared" si="21"/>
        <v>0.57999999999999996</v>
      </c>
      <c r="I185" s="17">
        <f t="shared" si="22"/>
        <v>2.5262468</v>
      </c>
      <c r="J185">
        <f t="shared" si="23"/>
        <v>4.8071626997609593</v>
      </c>
    </row>
    <row r="186" spans="1:11" ht="14.4" x14ac:dyDescent="0.3">
      <c r="A186" s="54">
        <v>23</v>
      </c>
      <c r="B186" s="54">
        <v>0.78</v>
      </c>
      <c r="C186" s="54">
        <v>0.73</v>
      </c>
      <c r="D186" s="48"/>
      <c r="E186" s="54" t="s">
        <v>48</v>
      </c>
      <c r="F186" s="54">
        <v>26.5</v>
      </c>
      <c r="G186" s="17">
        <f t="shared" si="20"/>
        <v>3.28084</v>
      </c>
      <c r="H186" s="18">
        <f t="shared" si="21"/>
        <v>0.78</v>
      </c>
      <c r="I186" s="17">
        <f t="shared" si="22"/>
        <v>2.3950131999999997</v>
      </c>
      <c r="J186">
        <f t="shared" si="23"/>
        <v>6.1289709835286397</v>
      </c>
    </row>
    <row r="187" spans="1:11" ht="14.4" x14ac:dyDescent="0.3">
      <c r="A187" s="54">
        <v>22</v>
      </c>
      <c r="B187" s="54">
        <v>1</v>
      </c>
      <c r="C187" s="54">
        <v>0.79</v>
      </c>
      <c r="D187" s="48"/>
      <c r="E187" s="54" t="s">
        <v>47</v>
      </c>
      <c r="F187" s="54">
        <v>2.2999999999999998</v>
      </c>
      <c r="G187" s="17">
        <f t="shared" si="20"/>
        <v>3.28084</v>
      </c>
      <c r="H187" s="18">
        <f t="shared" si="21"/>
        <v>1</v>
      </c>
      <c r="I187" s="17">
        <f t="shared" si="22"/>
        <v>2.5918635999999999</v>
      </c>
      <c r="J187">
        <f t="shared" si="23"/>
        <v>8.5034897734240005</v>
      </c>
    </row>
    <row r="188" spans="1:11" ht="14.4" x14ac:dyDescent="0.3">
      <c r="A188" s="54">
        <v>21</v>
      </c>
      <c r="B188" s="54">
        <v>1</v>
      </c>
      <c r="C188" s="54">
        <v>0.88</v>
      </c>
      <c r="D188" s="48"/>
      <c r="E188" s="48"/>
      <c r="F188" s="48"/>
      <c r="G188" s="17">
        <f t="shared" si="20"/>
        <v>3.28084</v>
      </c>
      <c r="H188" s="18">
        <f t="shared" si="21"/>
        <v>1</v>
      </c>
      <c r="I188" s="17">
        <f t="shared" si="22"/>
        <v>2.8871392</v>
      </c>
      <c r="J188">
        <f t="shared" si="23"/>
        <v>9.4722417729279993</v>
      </c>
    </row>
    <row r="189" spans="1:11" ht="14.4" x14ac:dyDescent="0.3">
      <c r="A189" s="54">
        <v>20</v>
      </c>
      <c r="B189" s="54">
        <v>1</v>
      </c>
      <c r="C189" s="54">
        <v>0.5</v>
      </c>
      <c r="D189" s="48"/>
      <c r="E189" s="54" t="s">
        <v>53</v>
      </c>
      <c r="F189" s="54">
        <v>0.75</v>
      </c>
      <c r="G189" s="17">
        <f t="shared" si="20"/>
        <v>3.28084</v>
      </c>
      <c r="H189" s="18">
        <f t="shared" si="21"/>
        <v>1</v>
      </c>
      <c r="I189" s="17">
        <f t="shared" si="22"/>
        <v>1.64042</v>
      </c>
      <c r="J189">
        <f t="shared" si="23"/>
        <v>5.3819555528</v>
      </c>
    </row>
    <row r="190" spans="1:11" ht="14.4" x14ac:dyDescent="0.3">
      <c r="A190" s="54">
        <v>19</v>
      </c>
      <c r="B190" s="54">
        <v>0.89</v>
      </c>
      <c r="C190" s="54">
        <v>0.65</v>
      </c>
      <c r="D190" s="48"/>
      <c r="E190" s="48"/>
      <c r="F190" s="48"/>
      <c r="G190" s="17">
        <f t="shared" si="20"/>
        <v>3.28084</v>
      </c>
      <c r="H190" s="18">
        <f t="shared" si="21"/>
        <v>0.89</v>
      </c>
      <c r="I190" s="17">
        <f t="shared" si="22"/>
        <v>2.1325460000000001</v>
      </c>
      <c r="J190">
        <f t="shared" si="23"/>
        <v>6.2269225745896</v>
      </c>
    </row>
    <row r="191" spans="1:11" ht="14.4" x14ac:dyDescent="0.3">
      <c r="A191" s="54">
        <v>18</v>
      </c>
      <c r="B191" s="54">
        <v>0.7</v>
      </c>
      <c r="C191" s="54">
        <v>0.72</v>
      </c>
      <c r="D191" s="48"/>
      <c r="E191" s="48"/>
      <c r="F191" s="48"/>
      <c r="G191" s="17">
        <f t="shared" si="20"/>
        <v>3.28084</v>
      </c>
      <c r="H191" s="18">
        <f t="shared" si="21"/>
        <v>0.7</v>
      </c>
      <c r="I191" s="17">
        <f t="shared" si="22"/>
        <v>2.3622047999999998</v>
      </c>
      <c r="J191">
        <f t="shared" si="23"/>
        <v>5.4250111972223989</v>
      </c>
    </row>
    <row r="192" spans="1:11" ht="14.4" x14ac:dyDescent="0.3">
      <c r="A192" s="54">
        <v>17</v>
      </c>
      <c r="B192" s="54">
        <v>0.6</v>
      </c>
      <c r="C192" s="54">
        <v>0.6</v>
      </c>
      <c r="D192" s="48"/>
      <c r="E192" s="48"/>
      <c r="F192" s="48"/>
      <c r="G192" s="17">
        <f t="shared" si="20"/>
        <v>3.28084</v>
      </c>
      <c r="H192" s="18">
        <f t="shared" si="21"/>
        <v>0.6</v>
      </c>
      <c r="I192" s="17">
        <f t="shared" si="22"/>
        <v>1.9685039999999998</v>
      </c>
      <c r="J192">
        <f t="shared" si="23"/>
        <v>3.8750079980159993</v>
      </c>
    </row>
    <row r="193" spans="1:26" ht="14.4" x14ac:dyDescent="0.3">
      <c r="A193" s="54">
        <v>16</v>
      </c>
      <c r="B193" s="54">
        <v>0.6</v>
      </c>
      <c r="C193" s="54">
        <v>0.56999999999999995</v>
      </c>
      <c r="D193" s="48"/>
      <c r="E193" s="48"/>
      <c r="F193" s="48"/>
      <c r="G193" s="17">
        <f t="shared" si="20"/>
        <v>3.28084</v>
      </c>
      <c r="H193" s="18">
        <f t="shared" si="21"/>
        <v>0.6</v>
      </c>
      <c r="I193" s="17">
        <f t="shared" si="22"/>
        <v>1.8700787999999999</v>
      </c>
      <c r="J193">
        <f t="shared" si="23"/>
        <v>3.6812575981151996</v>
      </c>
    </row>
    <row r="194" spans="1:26" ht="14.4" x14ac:dyDescent="0.3">
      <c r="A194" s="54">
        <v>15</v>
      </c>
      <c r="B194" s="54">
        <v>0.44</v>
      </c>
      <c r="C194" s="54">
        <v>0.47</v>
      </c>
      <c r="D194" s="48"/>
      <c r="E194" s="48"/>
      <c r="F194" s="48"/>
      <c r="G194" s="17">
        <f t="shared" si="20"/>
        <v>3.28084</v>
      </c>
      <c r="H194" s="18">
        <f t="shared" si="21"/>
        <v>0.44</v>
      </c>
      <c r="I194" s="17">
        <f t="shared" si="22"/>
        <v>1.5419947999999999</v>
      </c>
      <c r="J194">
        <f t="shared" si="23"/>
        <v>2.22597681663808</v>
      </c>
    </row>
    <row r="195" spans="1:26" ht="14.4" x14ac:dyDescent="0.3">
      <c r="A195" s="54">
        <v>14</v>
      </c>
      <c r="B195" s="54">
        <v>0.55000000000000004</v>
      </c>
      <c r="C195" s="54">
        <v>0.45</v>
      </c>
      <c r="D195" s="48"/>
      <c r="E195" s="48"/>
      <c r="F195" s="48"/>
      <c r="G195" s="17">
        <f t="shared" si="20"/>
        <v>3.28084</v>
      </c>
      <c r="H195" s="18">
        <f t="shared" si="21"/>
        <v>0.55000000000000004</v>
      </c>
      <c r="I195" s="17">
        <f t="shared" si="22"/>
        <v>1.476378</v>
      </c>
      <c r="J195">
        <f t="shared" si="23"/>
        <v>2.6640679986360003</v>
      </c>
    </row>
    <row r="196" spans="1:26" ht="14.4" x14ac:dyDescent="0.3">
      <c r="A196" s="54">
        <v>13</v>
      </c>
      <c r="B196" s="54">
        <v>0.8</v>
      </c>
      <c r="C196" s="54">
        <v>0.46</v>
      </c>
      <c r="D196" s="48"/>
      <c r="E196" s="48"/>
      <c r="F196" s="48"/>
      <c r="G196" s="17">
        <f t="shared" si="20"/>
        <v>3.28084</v>
      </c>
      <c r="H196" s="18">
        <f t="shared" si="21"/>
        <v>0.8</v>
      </c>
      <c r="I196" s="17">
        <f t="shared" si="22"/>
        <v>1.5091864000000002</v>
      </c>
      <c r="J196">
        <f t="shared" si="23"/>
        <v>3.9611192868608009</v>
      </c>
    </row>
    <row r="197" spans="1:26" ht="14.4" x14ac:dyDescent="0.3">
      <c r="A197" s="54">
        <v>12</v>
      </c>
      <c r="B197" s="54">
        <v>0.8</v>
      </c>
      <c r="C197" s="54">
        <v>0.49</v>
      </c>
      <c r="D197" s="48"/>
      <c r="E197" s="48"/>
      <c r="F197" s="48"/>
      <c r="G197" s="17">
        <f t="shared" si="20"/>
        <v>3.28084</v>
      </c>
      <c r="H197" s="18">
        <f t="shared" si="21"/>
        <v>0.8</v>
      </c>
      <c r="I197" s="17">
        <f t="shared" si="22"/>
        <v>1.6076116</v>
      </c>
      <c r="J197">
        <f t="shared" si="23"/>
        <v>4.2194531533952002</v>
      </c>
    </row>
    <row r="198" spans="1:26" ht="14.4" x14ac:dyDescent="0.3">
      <c r="A198" s="54">
        <v>11</v>
      </c>
      <c r="B198" s="54">
        <v>0.38</v>
      </c>
      <c r="C198" s="54">
        <v>0.47</v>
      </c>
      <c r="D198" s="48"/>
      <c r="E198" s="48"/>
      <c r="F198" s="48"/>
      <c r="G198" s="17">
        <f t="shared" si="20"/>
        <v>3.28084</v>
      </c>
      <c r="H198" s="18">
        <f t="shared" si="21"/>
        <v>0.38</v>
      </c>
      <c r="I198" s="17">
        <f t="shared" si="22"/>
        <v>1.5419947999999999</v>
      </c>
      <c r="J198">
        <f t="shared" si="23"/>
        <v>1.9224345234601599</v>
      </c>
    </row>
    <row r="199" spans="1:26" ht="14.4" x14ac:dyDescent="0.3">
      <c r="A199" s="54">
        <v>10</v>
      </c>
      <c r="B199" s="54">
        <v>0.45</v>
      </c>
      <c r="C199" s="54">
        <v>0.5</v>
      </c>
      <c r="D199" s="48"/>
      <c r="E199" s="48"/>
      <c r="F199" s="48"/>
      <c r="G199" s="17">
        <f t="shared" si="20"/>
        <v>3.28084</v>
      </c>
      <c r="H199" s="18">
        <f t="shared" si="21"/>
        <v>0.45</v>
      </c>
      <c r="I199" s="17">
        <f t="shared" si="22"/>
        <v>1.64042</v>
      </c>
      <c r="J199">
        <f t="shared" si="23"/>
        <v>2.4218799987600002</v>
      </c>
    </row>
    <row r="200" spans="1:26" ht="14.4" x14ac:dyDescent="0.3">
      <c r="A200" s="54">
        <v>9</v>
      </c>
      <c r="B200" s="54">
        <v>0.68</v>
      </c>
      <c r="C200" s="54">
        <v>0.63</v>
      </c>
      <c r="D200" s="48"/>
      <c r="E200" s="48"/>
      <c r="F200" s="48"/>
      <c r="G200" s="17">
        <f t="shared" si="20"/>
        <v>3.28084</v>
      </c>
      <c r="H200" s="18">
        <f t="shared" si="21"/>
        <v>0.68</v>
      </c>
      <c r="I200" s="17">
        <f t="shared" si="22"/>
        <v>2.0669292000000001</v>
      </c>
      <c r="J200">
        <f t="shared" si="23"/>
        <v>4.6112595176390405</v>
      </c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ht="14.4" x14ac:dyDescent="0.3">
      <c r="A201" s="54">
        <v>8</v>
      </c>
      <c r="B201" s="54">
        <v>0.75</v>
      </c>
      <c r="C201" s="54">
        <v>0.69</v>
      </c>
      <c r="D201" s="48"/>
      <c r="E201" s="48"/>
      <c r="F201" s="48"/>
      <c r="G201" s="17">
        <f t="shared" si="20"/>
        <v>3.28084</v>
      </c>
      <c r="H201" s="18">
        <f t="shared" si="21"/>
        <v>0.75</v>
      </c>
      <c r="I201" s="17">
        <f t="shared" si="22"/>
        <v>2.2637795999999999</v>
      </c>
      <c r="J201">
        <f t="shared" si="23"/>
        <v>5.5703239971479999</v>
      </c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ht="14.4" x14ac:dyDescent="0.3">
      <c r="A202" s="54">
        <v>7</v>
      </c>
      <c r="B202" s="54">
        <v>0.7</v>
      </c>
      <c r="C202" s="54">
        <v>0.53</v>
      </c>
      <c r="D202" s="48"/>
      <c r="E202" s="48"/>
      <c r="F202" s="48"/>
      <c r="G202" s="17">
        <f t="shared" si="20"/>
        <v>3.28084</v>
      </c>
      <c r="H202" s="18">
        <f t="shared" si="21"/>
        <v>0.7</v>
      </c>
      <c r="I202" s="17">
        <f t="shared" si="22"/>
        <v>1.7388452000000001</v>
      </c>
      <c r="J202">
        <f t="shared" si="23"/>
        <v>3.9934110201776001</v>
      </c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ht="14.4" x14ac:dyDescent="0.3">
      <c r="A203" s="54">
        <v>6</v>
      </c>
      <c r="B203" s="54">
        <v>0.9</v>
      </c>
      <c r="C203" s="54">
        <v>0.52</v>
      </c>
      <c r="D203" s="48"/>
      <c r="E203" s="48"/>
      <c r="F203" s="48"/>
      <c r="G203" s="17">
        <f t="shared" si="20"/>
        <v>3.28084</v>
      </c>
      <c r="H203" s="18">
        <f t="shared" si="21"/>
        <v>0.9</v>
      </c>
      <c r="I203" s="17">
        <f t="shared" si="22"/>
        <v>1.7060368000000001</v>
      </c>
      <c r="J203">
        <f t="shared" si="23"/>
        <v>5.0375103974208004</v>
      </c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ht="14.4" x14ac:dyDescent="0.3">
      <c r="A204" s="54">
        <v>5</v>
      </c>
      <c r="B204" s="54">
        <v>0.9</v>
      </c>
      <c r="C204" s="54">
        <v>0.63</v>
      </c>
      <c r="D204" s="48"/>
      <c r="E204" s="48"/>
      <c r="F204" s="48"/>
      <c r="G204" s="17">
        <f t="shared" si="20"/>
        <v>3.28084</v>
      </c>
      <c r="H204" s="18">
        <f t="shared" si="21"/>
        <v>0.9</v>
      </c>
      <c r="I204" s="17">
        <f t="shared" si="22"/>
        <v>2.0669292000000001</v>
      </c>
      <c r="J204">
        <f t="shared" si="23"/>
        <v>6.1031375968752002</v>
      </c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ht="14.4" x14ac:dyDescent="0.3">
      <c r="A205" s="54">
        <v>4</v>
      </c>
      <c r="B205" s="54">
        <v>0.65</v>
      </c>
      <c r="C205" s="54">
        <v>0.53</v>
      </c>
      <c r="D205" s="48"/>
      <c r="E205" s="48"/>
      <c r="F205" s="48"/>
      <c r="G205" s="17">
        <f t="shared" si="20"/>
        <v>3.28084</v>
      </c>
      <c r="H205" s="18">
        <f t="shared" si="21"/>
        <v>0.65</v>
      </c>
      <c r="I205" s="17">
        <f t="shared" si="22"/>
        <v>1.7388452000000001</v>
      </c>
      <c r="J205">
        <f t="shared" si="23"/>
        <v>3.7081673758792002</v>
      </c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spans="1:26" ht="14.4" x14ac:dyDescent="0.3">
      <c r="A206" s="54">
        <v>3</v>
      </c>
      <c r="B206" s="54">
        <v>0.4</v>
      </c>
      <c r="C206" s="54">
        <v>0.39</v>
      </c>
      <c r="D206" s="48"/>
      <c r="E206" s="48"/>
      <c r="F206" s="48"/>
      <c r="G206" s="17">
        <f t="shared" si="20"/>
        <v>2.6246720000000003</v>
      </c>
      <c r="H206" s="18">
        <f t="shared" si="21"/>
        <v>0.4</v>
      </c>
      <c r="I206" s="17">
        <f t="shared" si="22"/>
        <v>1.2795276</v>
      </c>
      <c r="J206">
        <f t="shared" si="23"/>
        <v>1.3433361059788804</v>
      </c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spans="1:26" ht="14.4" x14ac:dyDescent="0.3">
      <c r="A207" s="54">
        <v>2.4</v>
      </c>
      <c r="B207" s="54">
        <v>0.05</v>
      </c>
      <c r="C207" s="54">
        <v>0</v>
      </c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spans="1:26" x14ac:dyDescent="0.25">
      <c r="A208"/>
    </row>
    <row r="209" spans="1:31" x14ac:dyDescent="0.25">
      <c r="A209"/>
    </row>
    <row r="210" spans="1:31" x14ac:dyDescent="0.25">
      <c r="A210"/>
    </row>
    <row r="211" spans="1:31" ht="14.4" x14ac:dyDescent="0.3">
      <c r="A211" s="6" t="s">
        <v>69</v>
      </c>
      <c r="B211" s="56"/>
      <c r="C211" s="56"/>
      <c r="D211" s="48"/>
      <c r="E211" s="48"/>
      <c r="F211" s="48"/>
      <c r="G211" s="48"/>
      <c r="H211" s="48"/>
      <c r="N211" s="54" t="s">
        <v>103</v>
      </c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54" t="s">
        <v>103</v>
      </c>
      <c r="Z211" s="48"/>
      <c r="AA211" s="48"/>
      <c r="AB211" s="48"/>
      <c r="AC211" s="48"/>
      <c r="AD211" s="48"/>
      <c r="AE211" s="48"/>
    </row>
    <row r="212" spans="1:31" ht="14.4" x14ac:dyDescent="0.3">
      <c r="A212" s="56" t="s">
        <v>104</v>
      </c>
      <c r="B212" s="56"/>
      <c r="C212" s="56"/>
      <c r="D212" s="48"/>
      <c r="E212" s="48"/>
      <c r="F212" s="48"/>
      <c r="G212" s="12" t="s">
        <v>35</v>
      </c>
      <c r="H212" s="12" t="s">
        <v>36</v>
      </c>
      <c r="I212" s="12" t="s">
        <v>37</v>
      </c>
      <c r="J212" s="12" t="s">
        <v>38</v>
      </c>
      <c r="K212" s="12" t="s">
        <v>39</v>
      </c>
      <c r="N212" s="6" t="s">
        <v>69</v>
      </c>
      <c r="O212" s="56"/>
      <c r="P212" s="56" t="s">
        <v>105</v>
      </c>
      <c r="Q212" s="56"/>
      <c r="R212" s="56"/>
      <c r="S212" s="48"/>
      <c r="T212" s="48"/>
      <c r="U212" s="48"/>
      <c r="V212" s="48"/>
      <c r="W212" s="48"/>
      <c r="X212" s="56" t="s">
        <v>106</v>
      </c>
      <c r="Y212" s="56"/>
      <c r="Z212" s="56"/>
      <c r="AA212" s="56" t="s">
        <v>107</v>
      </c>
      <c r="AB212" s="56"/>
      <c r="AC212" s="48"/>
      <c r="AD212" s="48"/>
      <c r="AE212" s="48"/>
    </row>
    <row r="213" spans="1:31" ht="15" thickBot="1" x14ac:dyDescent="0.35">
      <c r="A213" s="51" t="s">
        <v>101</v>
      </c>
      <c r="B213" s="51" t="s">
        <v>41</v>
      </c>
      <c r="C213" s="51" t="s">
        <v>42</v>
      </c>
      <c r="D213" s="48"/>
      <c r="E213" s="48"/>
      <c r="F213" s="48"/>
      <c r="G213" s="12" t="s">
        <v>43</v>
      </c>
      <c r="H213" s="12" t="s">
        <v>43</v>
      </c>
      <c r="I213" s="12" t="s">
        <v>44</v>
      </c>
      <c r="J213" s="12" t="s">
        <v>45</v>
      </c>
      <c r="K213" s="12" t="s">
        <v>45</v>
      </c>
      <c r="N213" s="56" t="s">
        <v>108</v>
      </c>
      <c r="O213" s="56"/>
      <c r="P213" s="56"/>
      <c r="Q213" s="56"/>
      <c r="R213" s="56"/>
      <c r="S213" s="48"/>
      <c r="T213" s="48"/>
      <c r="U213" s="48"/>
      <c r="V213" s="48"/>
      <c r="W213" s="48"/>
      <c r="X213" s="56" t="s">
        <v>109</v>
      </c>
      <c r="Y213" s="56"/>
      <c r="Z213" s="56"/>
      <c r="AA213" s="56"/>
      <c r="AB213" s="56"/>
      <c r="AC213" s="48"/>
      <c r="AD213" s="48"/>
      <c r="AE213" s="48"/>
    </row>
    <row r="214" spans="1:31" ht="15.6" thickTop="1" thickBot="1" x14ac:dyDescent="0.35">
      <c r="A214" s="57">
        <v>26.2</v>
      </c>
      <c r="B214" s="58">
        <v>0</v>
      </c>
      <c r="C214" s="58">
        <v>0</v>
      </c>
      <c r="D214" s="48"/>
      <c r="E214" s="48"/>
      <c r="F214" s="48"/>
      <c r="G214" s="17"/>
      <c r="H214" s="17"/>
      <c r="I214" s="17"/>
      <c r="N214" s="51"/>
      <c r="O214" s="51"/>
      <c r="P214" s="51" t="s">
        <v>41</v>
      </c>
      <c r="Q214" s="51"/>
      <c r="R214" s="51" t="s">
        <v>42</v>
      </c>
      <c r="S214" s="48"/>
      <c r="T214" s="48"/>
      <c r="U214" s="48"/>
      <c r="V214" s="48"/>
      <c r="W214" s="48"/>
      <c r="X214" s="51"/>
      <c r="Y214" s="51"/>
      <c r="Z214" s="51" t="s">
        <v>41</v>
      </c>
      <c r="AA214" s="51"/>
      <c r="AB214" s="51" t="s">
        <v>42</v>
      </c>
      <c r="AC214" s="48"/>
      <c r="AD214" s="48"/>
      <c r="AE214" s="48"/>
    </row>
    <row r="215" spans="1:31" ht="15" thickTop="1" x14ac:dyDescent="0.3">
      <c r="A215" s="54">
        <v>25.9</v>
      </c>
      <c r="B215" s="54">
        <v>0.3</v>
      </c>
      <c r="C215" s="54">
        <v>0.05</v>
      </c>
      <c r="D215" s="48"/>
      <c r="E215" s="48"/>
      <c r="F215" s="48"/>
      <c r="G215" s="17">
        <f>((A216-A214)*3.28084/2)*-1</f>
        <v>1.64042</v>
      </c>
      <c r="H215" s="18">
        <f>B215</f>
        <v>0.3</v>
      </c>
      <c r="I215" s="17">
        <f>C215*3.28084</f>
        <v>0.16404200000000002</v>
      </c>
      <c r="J215">
        <f>G215*H215*I215</f>
        <v>8.0729333292000008E-2</v>
      </c>
      <c r="K215">
        <f>SUM(J215:J239)</f>
        <v>72.126600258182336</v>
      </c>
      <c r="N215" s="48"/>
      <c r="O215" s="48"/>
      <c r="P215" s="54">
        <v>0.1</v>
      </c>
      <c r="Q215" s="48"/>
      <c r="R215" s="54">
        <v>0.27</v>
      </c>
      <c r="S215" s="48"/>
      <c r="T215" s="54" t="s">
        <v>110</v>
      </c>
      <c r="U215" s="48"/>
      <c r="V215" s="48"/>
      <c r="W215" s="48"/>
      <c r="X215" s="48"/>
      <c r="Y215" s="48"/>
      <c r="Z215" s="54">
        <v>0.1</v>
      </c>
      <c r="AA215" s="48"/>
      <c r="AB215" s="54">
        <v>0.41</v>
      </c>
      <c r="AC215" s="48"/>
      <c r="AD215" s="48"/>
      <c r="AE215" s="54" t="s">
        <v>111</v>
      </c>
    </row>
    <row r="216" spans="1:31" ht="14.4" x14ac:dyDescent="0.3">
      <c r="A216" s="54">
        <v>25.2</v>
      </c>
      <c r="B216" s="54">
        <v>0.45</v>
      </c>
      <c r="C216" s="54">
        <v>0.18</v>
      </c>
      <c r="D216" s="48"/>
      <c r="E216" s="48"/>
      <c r="F216" s="48"/>
      <c r="G216" s="17">
        <f t="shared" ref="G216:G238" si="24">((A217-A215)*3.28084/2)*-1</f>
        <v>2.7887139999999988</v>
      </c>
      <c r="H216" s="18">
        <f t="shared" ref="H216:H238" si="25">B216</f>
        <v>0.45</v>
      </c>
      <c r="I216" s="17">
        <f t="shared" ref="I216:I238" si="26">C216*3.28084</f>
        <v>0.59055119999999994</v>
      </c>
      <c r="J216">
        <f t="shared" ref="J216:J238" si="27">G216*H216*I216</f>
        <v>0.74109527962055965</v>
      </c>
      <c r="N216" s="48"/>
      <c r="O216" s="48"/>
      <c r="P216" s="54">
        <v>0.3</v>
      </c>
      <c r="Q216" s="48"/>
      <c r="R216" s="54">
        <v>0.63</v>
      </c>
      <c r="S216" s="48"/>
      <c r="T216" s="48"/>
      <c r="U216" s="48"/>
      <c r="V216" s="48"/>
      <c r="W216" s="48"/>
      <c r="X216" s="48"/>
      <c r="Y216" s="48"/>
      <c r="Z216" s="54">
        <v>0.2</v>
      </c>
      <c r="AA216" s="48"/>
      <c r="AB216" s="54">
        <v>0.55000000000000004</v>
      </c>
    </row>
    <row r="217" spans="1:31" ht="14.4" x14ac:dyDescent="0.3">
      <c r="A217" s="54">
        <v>24.2</v>
      </c>
      <c r="B217" s="54">
        <v>0.7</v>
      </c>
      <c r="C217" s="54">
        <v>0.62</v>
      </c>
      <c r="D217" s="48"/>
      <c r="E217" s="48"/>
      <c r="F217" s="48" t="s">
        <v>46</v>
      </c>
      <c r="G217" s="17">
        <f t="shared" si="24"/>
        <v>2.7887139999999988</v>
      </c>
      <c r="H217" s="18">
        <f t="shared" si="25"/>
        <v>0.7</v>
      </c>
      <c r="I217" s="17">
        <f t="shared" si="26"/>
        <v>2.0341208000000002</v>
      </c>
      <c r="J217">
        <f t="shared" si="27"/>
        <v>3.9708068068558382</v>
      </c>
      <c r="N217" s="48"/>
      <c r="O217" s="48"/>
      <c r="P217" s="54">
        <v>0.5</v>
      </c>
      <c r="Q217" s="48"/>
      <c r="R217" s="54">
        <v>0.69</v>
      </c>
      <c r="S217" s="48"/>
      <c r="T217" s="48"/>
      <c r="U217" s="48"/>
      <c r="V217" s="48"/>
      <c r="W217" s="48"/>
      <c r="X217" s="48"/>
      <c r="Y217" s="48"/>
      <c r="Z217" s="54">
        <v>0.3</v>
      </c>
      <c r="AA217" s="48"/>
      <c r="AB217" s="54">
        <v>0.59</v>
      </c>
    </row>
    <row r="218" spans="1:31" ht="14.4" x14ac:dyDescent="0.3">
      <c r="A218" s="54">
        <v>23.5</v>
      </c>
      <c r="B218" s="54">
        <v>0.75</v>
      </c>
      <c r="C218" s="54">
        <v>0.54</v>
      </c>
      <c r="D218" s="48"/>
      <c r="E218" s="54" t="s">
        <v>47</v>
      </c>
      <c r="F218" s="54">
        <v>26.2</v>
      </c>
      <c r="G218" s="17">
        <f t="shared" si="24"/>
        <v>2.2965879999999976</v>
      </c>
      <c r="H218" s="18">
        <f t="shared" si="25"/>
        <v>0.75</v>
      </c>
      <c r="I218" s="17">
        <f t="shared" si="26"/>
        <v>1.7716536000000001</v>
      </c>
      <c r="J218">
        <f t="shared" si="27"/>
        <v>3.0515687984375965</v>
      </c>
      <c r="N218" s="48"/>
      <c r="O218" s="48"/>
      <c r="P218" s="54">
        <v>0.7</v>
      </c>
      <c r="Q218" s="48"/>
      <c r="R218" s="54">
        <v>0.48</v>
      </c>
      <c r="S218" s="48"/>
      <c r="T218" s="48"/>
      <c r="U218" s="48"/>
      <c r="V218" s="48"/>
      <c r="W218" s="48"/>
      <c r="X218" s="48"/>
      <c r="Y218" s="48"/>
      <c r="Z218" s="54">
        <v>0.4</v>
      </c>
      <c r="AA218" s="48"/>
      <c r="AB218" s="54">
        <v>0.48</v>
      </c>
    </row>
    <row r="219" spans="1:31" ht="14.4" x14ac:dyDescent="0.3">
      <c r="A219" s="54">
        <v>22.8</v>
      </c>
      <c r="B219" s="54">
        <v>0.82</v>
      </c>
      <c r="C219" s="54">
        <v>0.49</v>
      </c>
      <c r="D219" s="48"/>
      <c r="E219" s="54" t="s">
        <v>48</v>
      </c>
      <c r="F219" s="54">
        <v>2.5</v>
      </c>
      <c r="G219" s="17">
        <f t="shared" si="24"/>
        <v>2.7887139999999988</v>
      </c>
      <c r="H219" s="18">
        <f t="shared" si="25"/>
        <v>0.82</v>
      </c>
      <c r="I219" s="17">
        <f t="shared" si="26"/>
        <v>1.6076116</v>
      </c>
      <c r="J219">
        <f t="shared" si="27"/>
        <v>3.6761985598955658</v>
      </c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54">
        <v>0.5</v>
      </c>
      <c r="AA219" s="48"/>
      <c r="AB219" s="54">
        <v>0.54</v>
      </c>
    </row>
    <row r="220" spans="1:31" ht="14.4" x14ac:dyDescent="0.3">
      <c r="A220" s="54">
        <v>21.8</v>
      </c>
      <c r="B220" s="54">
        <v>0.5</v>
      </c>
      <c r="C220" s="54">
        <v>0.25</v>
      </c>
      <c r="D220" s="48"/>
      <c r="E220" s="48"/>
      <c r="F220" s="48"/>
      <c r="G220" s="17">
        <f t="shared" si="24"/>
        <v>3.28084</v>
      </c>
      <c r="H220" s="18">
        <f t="shared" si="25"/>
        <v>0.5</v>
      </c>
      <c r="I220" s="17">
        <f t="shared" si="26"/>
        <v>0.82020999999999999</v>
      </c>
      <c r="J220">
        <f t="shared" si="27"/>
        <v>1.3454888882</v>
      </c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54">
        <v>0.6</v>
      </c>
      <c r="AA220" s="48"/>
      <c r="AB220" s="54">
        <v>0.68</v>
      </c>
    </row>
    <row r="221" spans="1:31" ht="14.4" x14ac:dyDescent="0.3">
      <c r="A221" s="54">
        <v>20.8</v>
      </c>
      <c r="B221" s="54">
        <v>0.7</v>
      </c>
      <c r="C221" s="54">
        <v>0.45</v>
      </c>
      <c r="D221" s="48"/>
      <c r="E221" s="54" t="s">
        <v>53</v>
      </c>
      <c r="F221" s="54">
        <v>0.46</v>
      </c>
      <c r="G221" s="17">
        <f t="shared" si="24"/>
        <v>3.1167980000000033</v>
      </c>
      <c r="H221" s="18">
        <f t="shared" si="25"/>
        <v>0.7</v>
      </c>
      <c r="I221" s="17">
        <f t="shared" si="26"/>
        <v>1.476378</v>
      </c>
      <c r="J221">
        <f t="shared" si="27"/>
        <v>3.2211003983508029</v>
      </c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54">
        <v>0.7</v>
      </c>
      <c r="AA221" s="48"/>
      <c r="AB221" s="54">
        <v>0.72</v>
      </c>
    </row>
    <row r="222" spans="1:31" ht="14.4" x14ac:dyDescent="0.3">
      <c r="A222" s="54">
        <v>19.899999999999999</v>
      </c>
      <c r="B222" s="54">
        <v>0.5</v>
      </c>
      <c r="C222" s="54">
        <v>0.56999999999999995</v>
      </c>
      <c r="D222" s="48"/>
      <c r="E222" s="48"/>
      <c r="F222" s="48"/>
      <c r="G222" s="17">
        <f t="shared" si="24"/>
        <v>3.6089239999999987</v>
      </c>
      <c r="H222" s="18">
        <f t="shared" si="25"/>
        <v>0.5</v>
      </c>
      <c r="I222" s="17">
        <f t="shared" si="26"/>
        <v>1.8700787999999999</v>
      </c>
      <c r="J222">
        <f t="shared" si="27"/>
        <v>3.3744861316055985</v>
      </c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54">
        <v>0.8</v>
      </c>
      <c r="AA222" s="48"/>
      <c r="AB222" s="54">
        <v>0.76</v>
      </c>
    </row>
    <row r="223" spans="1:31" ht="14.4" x14ac:dyDescent="0.3">
      <c r="A223" s="54">
        <v>18.600000000000001</v>
      </c>
      <c r="B223" s="54">
        <v>0.38</v>
      </c>
      <c r="C223" s="54">
        <v>0.25</v>
      </c>
      <c r="D223" s="48"/>
      <c r="E223" s="48"/>
      <c r="F223" s="48"/>
      <c r="G223" s="17">
        <f t="shared" si="24"/>
        <v>3.6089239999999987</v>
      </c>
      <c r="H223" s="18">
        <f t="shared" si="25"/>
        <v>0.38</v>
      </c>
      <c r="I223" s="17">
        <f t="shared" si="26"/>
        <v>0.82020999999999999</v>
      </c>
      <c r="J223">
        <f t="shared" si="27"/>
        <v>1.1248287105351995</v>
      </c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54">
        <v>0.9</v>
      </c>
      <c r="AA223" s="48"/>
      <c r="AB223" s="54">
        <v>0.69</v>
      </c>
    </row>
    <row r="224" spans="1:31" ht="14.4" x14ac:dyDescent="0.3">
      <c r="A224" s="54">
        <v>17.7</v>
      </c>
      <c r="B224" s="54">
        <v>0.38</v>
      </c>
      <c r="C224" s="54">
        <v>0.35</v>
      </c>
      <c r="D224" s="48"/>
      <c r="E224" s="48"/>
      <c r="F224" s="48"/>
      <c r="G224" s="17">
        <f t="shared" si="24"/>
        <v>3.1167980000000033</v>
      </c>
      <c r="H224" s="18">
        <f t="shared" si="25"/>
        <v>0.38</v>
      </c>
      <c r="I224" s="17">
        <f t="shared" si="26"/>
        <v>1.1482939999999999</v>
      </c>
      <c r="J224">
        <f t="shared" si="27"/>
        <v>1.3600201681925612</v>
      </c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54">
        <v>1</v>
      </c>
      <c r="AA224" s="48"/>
      <c r="AB224" s="54">
        <v>0.6</v>
      </c>
    </row>
    <row r="225" spans="1:23" ht="14.4" x14ac:dyDescent="0.3">
      <c r="A225" s="54">
        <v>16.7</v>
      </c>
      <c r="B225" s="54">
        <v>0.78</v>
      </c>
      <c r="C225" s="54">
        <v>0.5</v>
      </c>
      <c r="D225" s="48"/>
      <c r="E225" s="48"/>
      <c r="F225" s="48"/>
      <c r="G225" s="17">
        <f t="shared" si="24"/>
        <v>3.28084</v>
      </c>
      <c r="H225" s="18">
        <f t="shared" si="25"/>
        <v>0.78</v>
      </c>
      <c r="I225" s="17">
        <f t="shared" si="26"/>
        <v>1.64042</v>
      </c>
      <c r="J225">
        <f t="shared" si="27"/>
        <v>4.1979253311839999</v>
      </c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</row>
    <row r="226" spans="1:23" ht="14.4" x14ac:dyDescent="0.3">
      <c r="A226" s="54">
        <v>15.7</v>
      </c>
      <c r="B226" s="54">
        <v>0.7</v>
      </c>
      <c r="C226" s="54">
        <v>0.56000000000000005</v>
      </c>
      <c r="D226" s="48"/>
      <c r="E226" s="48"/>
      <c r="F226" s="48"/>
      <c r="G226" s="17">
        <f t="shared" si="24"/>
        <v>3.28084</v>
      </c>
      <c r="H226" s="18">
        <f t="shared" si="25"/>
        <v>0.7</v>
      </c>
      <c r="I226" s="17">
        <f t="shared" si="26"/>
        <v>1.8372704000000002</v>
      </c>
      <c r="J226">
        <f t="shared" si="27"/>
        <v>4.2194531533952002</v>
      </c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</row>
    <row r="227" spans="1:23" ht="14.4" x14ac:dyDescent="0.3">
      <c r="A227" s="54">
        <v>14.7</v>
      </c>
      <c r="B227" s="54">
        <v>0.5</v>
      </c>
      <c r="C227" s="54">
        <v>0.3</v>
      </c>
      <c r="D227" s="48"/>
      <c r="E227" s="48"/>
      <c r="F227" s="48"/>
      <c r="G227" s="17">
        <f t="shared" si="24"/>
        <v>3.28084</v>
      </c>
      <c r="H227" s="18">
        <f t="shared" si="25"/>
        <v>0.5</v>
      </c>
      <c r="I227" s="17">
        <f t="shared" si="26"/>
        <v>0.9842519999999999</v>
      </c>
      <c r="J227">
        <f t="shared" si="27"/>
        <v>1.6145866658399999</v>
      </c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</row>
    <row r="228" spans="1:23" ht="14.4" x14ac:dyDescent="0.3">
      <c r="A228" s="54">
        <v>13.7</v>
      </c>
      <c r="B228" s="54">
        <v>0.45</v>
      </c>
      <c r="C228" s="54">
        <v>0.42</v>
      </c>
      <c r="D228" s="48"/>
      <c r="E228" s="48"/>
      <c r="F228" s="48"/>
      <c r="G228" s="17">
        <f t="shared" si="24"/>
        <v>3.28084</v>
      </c>
      <c r="H228" s="18">
        <f t="shared" si="25"/>
        <v>0.45</v>
      </c>
      <c r="I228" s="17">
        <f t="shared" si="26"/>
        <v>1.3779527999999999</v>
      </c>
      <c r="J228">
        <f t="shared" si="27"/>
        <v>2.0343791989583999</v>
      </c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</row>
    <row r="229" spans="1:23" ht="14.4" x14ac:dyDescent="0.3">
      <c r="A229" s="54">
        <v>12.7</v>
      </c>
      <c r="B229" s="54">
        <v>0.45</v>
      </c>
      <c r="C229" s="54">
        <v>0.39</v>
      </c>
      <c r="D229" s="48"/>
      <c r="E229" s="48"/>
      <c r="F229" s="48"/>
      <c r="G229" s="17">
        <f t="shared" si="24"/>
        <v>3.28084</v>
      </c>
      <c r="H229" s="18">
        <f t="shared" si="25"/>
        <v>0.45</v>
      </c>
      <c r="I229" s="17">
        <f t="shared" si="26"/>
        <v>1.2795276</v>
      </c>
      <c r="J229">
        <f t="shared" si="27"/>
        <v>1.8890663990328</v>
      </c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</row>
    <row r="230" spans="1:23" ht="14.4" x14ac:dyDescent="0.3">
      <c r="A230" s="54">
        <v>11.7</v>
      </c>
      <c r="B230" s="54">
        <v>0.5</v>
      </c>
      <c r="C230" s="54">
        <v>0.59</v>
      </c>
      <c r="D230" s="48"/>
      <c r="E230" s="48"/>
      <c r="F230" s="48"/>
      <c r="G230" s="17">
        <f t="shared" si="24"/>
        <v>3.28084</v>
      </c>
      <c r="H230" s="18">
        <f t="shared" si="25"/>
        <v>0.5</v>
      </c>
      <c r="I230" s="17">
        <f t="shared" si="26"/>
        <v>1.9356955999999998</v>
      </c>
      <c r="J230">
        <f t="shared" si="27"/>
        <v>3.1753537761519999</v>
      </c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</row>
    <row r="231" spans="1:23" ht="14.4" x14ac:dyDescent="0.3">
      <c r="A231" s="54">
        <v>10.7</v>
      </c>
      <c r="B231" s="54">
        <v>0.56999999999999995</v>
      </c>
      <c r="C231" s="54">
        <v>0.25</v>
      </c>
      <c r="D231" s="48"/>
      <c r="E231" s="48"/>
      <c r="F231" s="48"/>
      <c r="G231" s="17">
        <f t="shared" si="24"/>
        <v>3.28084</v>
      </c>
      <c r="H231" s="18">
        <f t="shared" si="25"/>
        <v>0.56999999999999995</v>
      </c>
      <c r="I231" s="17">
        <f t="shared" si="26"/>
        <v>0.82020999999999999</v>
      </c>
      <c r="J231">
        <f t="shared" si="27"/>
        <v>1.5338573325479998</v>
      </c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</row>
    <row r="232" spans="1:23" ht="14.4" x14ac:dyDescent="0.3">
      <c r="A232" s="54">
        <v>9.6999999999999993</v>
      </c>
      <c r="B232" s="54">
        <v>0.8</v>
      </c>
      <c r="C232" s="54">
        <v>0.53</v>
      </c>
      <c r="G232" s="17">
        <f t="shared" si="24"/>
        <v>3.28084</v>
      </c>
      <c r="H232" s="18">
        <f t="shared" si="25"/>
        <v>0.8</v>
      </c>
      <c r="I232" s="17">
        <f t="shared" si="26"/>
        <v>1.7388452000000001</v>
      </c>
      <c r="J232">
        <f t="shared" si="27"/>
        <v>4.5638983087744007</v>
      </c>
    </row>
    <row r="233" spans="1:23" ht="14.4" x14ac:dyDescent="0.3">
      <c r="A233" s="54">
        <v>8.6999999999999993</v>
      </c>
      <c r="B233" s="54">
        <v>0.85</v>
      </c>
      <c r="C233" s="54">
        <v>0.53</v>
      </c>
      <c r="G233" s="17">
        <f t="shared" si="24"/>
        <v>3.2808399999999986</v>
      </c>
      <c r="H233" s="18">
        <f t="shared" si="25"/>
        <v>0.85</v>
      </c>
      <c r="I233" s="17">
        <f t="shared" si="26"/>
        <v>1.7388452000000001</v>
      </c>
      <c r="J233">
        <f t="shared" si="27"/>
        <v>4.8491419530727979</v>
      </c>
    </row>
    <row r="234" spans="1:23" ht="14.4" x14ac:dyDescent="0.3">
      <c r="A234" s="54">
        <v>7.7</v>
      </c>
      <c r="B234" s="54">
        <v>1</v>
      </c>
      <c r="C234" s="54">
        <v>0.74</v>
      </c>
      <c r="G234" s="17">
        <f t="shared" si="24"/>
        <v>3.2808399999999986</v>
      </c>
      <c r="H234" s="18">
        <f t="shared" si="25"/>
        <v>1</v>
      </c>
      <c r="I234" s="17">
        <f t="shared" si="26"/>
        <v>2.4278216000000001</v>
      </c>
      <c r="J234">
        <f t="shared" si="27"/>
        <v>7.9652942181439972</v>
      </c>
    </row>
    <row r="235" spans="1:23" ht="14.4" x14ac:dyDescent="0.3">
      <c r="A235" s="54">
        <v>6.7</v>
      </c>
      <c r="B235" s="54">
        <v>0.95</v>
      </c>
      <c r="C235" s="54">
        <v>0.46</v>
      </c>
      <c r="G235" s="17">
        <f t="shared" si="24"/>
        <v>3.28084</v>
      </c>
      <c r="H235" s="18">
        <f t="shared" si="25"/>
        <v>0.95</v>
      </c>
      <c r="I235" s="17">
        <f t="shared" si="26"/>
        <v>1.5091864000000002</v>
      </c>
      <c r="J235">
        <f t="shared" si="27"/>
        <v>4.7038291531471996</v>
      </c>
    </row>
    <row r="236" spans="1:23" ht="14.4" x14ac:dyDescent="0.3">
      <c r="A236" s="54">
        <v>5.7</v>
      </c>
      <c r="B236" s="54">
        <v>0.75</v>
      </c>
      <c r="C236" s="54">
        <v>0.61</v>
      </c>
      <c r="G236" s="17">
        <f t="shared" si="24"/>
        <v>3.28084</v>
      </c>
      <c r="H236" s="18">
        <f t="shared" si="25"/>
        <v>0.75</v>
      </c>
      <c r="I236" s="17">
        <f t="shared" si="26"/>
        <v>2.0013123999999998</v>
      </c>
      <c r="J236">
        <f t="shared" si="27"/>
        <v>4.9244893308119995</v>
      </c>
    </row>
    <row r="237" spans="1:23" ht="14.4" x14ac:dyDescent="0.3">
      <c r="A237" s="54">
        <v>4.7</v>
      </c>
      <c r="B237" s="54">
        <v>0.5</v>
      </c>
      <c r="C237" s="54">
        <v>0.78</v>
      </c>
      <c r="G237" s="17">
        <f t="shared" si="24"/>
        <v>3.28084</v>
      </c>
      <c r="H237" s="18">
        <f t="shared" si="25"/>
        <v>0.5</v>
      </c>
      <c r="I237" s="17">
        <f t="shared" si="26"/>
        <v>2.5590552</v>
      </c>
      <c r="J237">
        <f t="shared" si="27"/>
        <v>4.1979253311839999</v>
      </c>
    </row>
    <row r="238" spans="1:23" ht="14.4" x14ac:dyDescent="0.3">
      <c r="A238" s="54">
        <v>3.7</v>
      </c>
      <c r="B238" s="54">
        <v>0.47</v>
      </c>
      <c r="C238" s="54">
        <v>0.05</v>
      </c>
      <c r="G238" s="17">
        <f t="shared" si="24"/>
        <v>3.28084</v>
      </c>
      <c r="H238" s="18">
        <f t="shared" si="25"/>
        <v>0.47</v>
      </c>
      <c r="I238" s="17">
        <f t="shared" si="26"/>
        <v>0.16404200000000002</v>
      </c>
      <c r="J238">
        <f t="shared" si="27"/>
        <v>0.25295191098160003</v>
      </c>
    </row>
    <row r="239" spans="1:23" ht="14.4" x14ac:dyDescent="0.3">
      <c r="A239" s="54">
        <v>2.7</v>
      </c>
      <c r="B239" s="54">
        <v>0.18</v>
      </c>
      <c r="C239" s="54">
        <v>0.05</v>
      </c>
      <c r="G239" s="17">
        <f>((A240-A238)*3.28084/2)*-1</f>
        <v>1.9685040000000003</v>
      </c>
      <c r="H239" s="18">
        <f>B239</f>
        <v>0.18</v>
      </c>
      <c r="I239" s="17">
        <f>C239*3.28084</f>
        <v>0.16404200000000002</v>
      </c>
      <c r="J239">
        <f>G239*H239*I239</f>
        <v>5.8125119970240016E-2</v>
      </c>
    </row>
    <row r="240" spans="1:23" ht="14.4" x14ac:dyDescent="0.3">
      <c r="A240" s="17">
        <v>2.5</v>
      </c>
      <c r="B240" s="54">
        <v>0</v>
      </c>
      <c r="C240" s="54">
        <v>0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341D1-24DA-46AB-BCB0-C6277016C70C}">
  <dimension ref="A1:O86"/>
  <sheetViews>
    <sheetView workbookViewId="0">
      <selection activeCell="B26" sqref="B26"/>
    </sheetView>
  </sheetViews>
  <sheetFormatPr defaultRowHeight="13.2" x14ac:dyDescent="0.25"/>
  <sheetData>
    <row r="1" spans="1:13" x14ac:dyDescent="0.25">
      <c r="A1" s="59" t="s">
        <v>112</v>
      </c>
    </row>
    <row r="2" spans="1:13" x14ac:dyDescent="0.25">
      <c r="A2" t="s">
        <v>32</v>
      </c>
    </row>
    <row r="5" spans="1:13" ht="14.4" x14ac:dyDescent="0.3">
      <c r="A5" s="60" t="s">
        <v>113</v>
      </c>
      <c r="B5" s="61"/>
      <c r="C5" s="61"/>
      <c r="D5" s="61"/>
      <c r="E5" s="61"/>
      <c r="F5" s="62"/>
      <c r="G5" s="62"/>
      <c r="H5" s="62"/>
      <c r="I5" s="62"/>
    </row>
    <row r="6" spans="1:13" ht="14.4" x14ac:dyDescent="0.3">
      <c r="A6" s="63" t="s">
        <v>114</v>
      </c>
      <c r="B6" s="63"/>
      <c r="C6" s="63"/>
      <c r="D6" s="63"/>
      <c r="E6" s="63"/>
      <c r="F6" s="62"/>
      <c r="G6" s="12" t="s">
        <v>35</v>
      </c>
      <c r="H6" s="12" t="s">
        <v>36</v>
      </c>
      <c r="I6" s="12" t="s">
        <v>37</v>
      </c>
      <c r="J6" s="12" t="s">
        <v>38</v>
      </c>
      <c r="K6" s="12" t="s">
        <v>39</v>
      </c>
      <c r="L6" s="12"/>
      <c r="M6" s="12"/>
    </row>
    <row r="7" spans="1:13" ht="15" thickBot="1" x14ac:dyDescent="0.35">
      <c r="A7" s="64" t="s">
        <v>115</v>
      </c>
      <c r="B7" s="64" t="s">
        <v>41</v>
      </c>
      <c r="C7" s="64" t="s">
        <v>42</v>
      </c>
      <c r="D7" s="62"/>
      <c r="E7" s="62"/>
      <c r="F7" s="62"/>
      <c r="G7" s="12" t="s">
        <v>43</v>
      </c>
      <c r="H7" s="12" t="s">
        <v>43</v>
      </c>
      <c r="I7" s="12" t="s">
        <v>44</v>
      </c>
      <c r="J7" s="12" t="s">
        <v>45</v>
      </c>
      <c r="K7" s="12" t="s">
        <v>45</v>
      </c>
    </row>
    <row r="8" spans="1:13" ht="15" thickTop="1" x14ac:dyDescent="0.3">
      <c r="A8" s="65">
        <v>4</v>
      </c>
      <c r="B8" s="65">
        <v>0</v>
      </c>
      <c r="C8" s="65">
        <v>0</v>
      </c>
      <c r="D8" s="62"/>
      <c r="E8" s="62"/>
      <c r="F8" s="62" t="s">
        <v>46</v>
      </c>
      <c r="G8" s="17"/>
      <c r="H8" s="17"/>
      <c r="I8" s="17"/>
    </row>
    <row r="9" spans="1:13" ht="14.4" x14ac:dyDescent="0.3">
      <c r="A9" s="65">
        <v>4.0999999999999996</v>
      </c>
      <c r="B9" s="65">
        <v>0.2</v>
      </c>
      <c r="C9" s="65">
        <v>0</v>
      </c>
      <c r="D9" s="62"/>
      <c r="E9" s="65" t="s">
        <v>47</v>
      </c>
      <c r="F9" s="65">
        <v>15.1</v>
      </c>
      <c r="G9" s="17">
        <f>(A10-A8)*3.28084/2</f>
        <v>0.82020999999999999</v>
      </c>
      <c r="H9" s="18">
        <f>B9</f>
        <v>0.2</v>
      </c>
      <c r="I9" s="17">
        <f>C9*3.28084</f>
        <v>0</v>
      </c>
      <c r="J9">
        <f>G9*H9*I9</f>
        <v>0</v>
      </c>
      <c r="K9">
        <f>SUM(J9:J30)</f>
        <v>47.930781220792817</v>
      </c>
    </row>
    <row r="10" spans="1:13" ht="14.4" x14ac:dyDescent="0.3">
      <c r="A10" s="65">
        <v>4.5</v>
      </c>
      <c r="B10" s="65">
        <v>0.3</v>
      </c>
      <c r="C10" s="65">
        <v>0.24</v>
      </c>
      <c r="D10" s="62"/>
      <c r="E10" s="65" t="s">
        <v>48</v>
      </c>
      <c r="F10" s="65">
        <v>4</v>
      </c>
      <c r="G10" s="17">
        <f t="shared" ref="G10:G30" si="0">(A11-A9)*3.28084/2</f>
        <v>1.3123360000000011</v>
      </c>
      <c r="H10" s="18">
        <f t="shared" ref="H10:H30" si="1">B10</f>
        <v>0.3</v>
      </c>
      <c r="I10" s="17">
        <f t="shared" ref="I10:I30" si="2">C10*3.28084</f>
        <v>0.78740159999999992</v>
      </c>
      <c r="J10">
        <f t="shared" ref="J10:J30" si="3">G10*H10*I10</f>
        <v>0.31000063984128018</v>
      </c>
    </row>
    <row r="11" spans="1:13" ht="14.4" x14ac:dyDescent="0.3">
      <c r="A11" s="65">
        <v>4.9000000000000004</v>
      </c>
      <c r="B11" s="65">
        <v>0.6</v>
      </c>
      <c r="C11" s="65">
        <v>0.26</v>
      </c>
      <c r="D11" s="62"/>
      <c r="E11" s="62"/>
      <c r="F11" s="62"/>
      <c r="G11" s="17">
        <f t="shared" si="0"/>
        <v>1.3123359999999997</v>
      </c>
      <c r="H11" s="18">
        <f t="shared" si="1"/>
        <v>0.6</v>
      </c>
      <c r="I11" s="17">
        <f t="shared" si="2"/>
        <v>0.85301840000000007</v>
      </c>
      <c r="J11">
        <f t="shared" si="3"/>
        <v>0.67166805298943988</v>
      </c>
    </row>
    <row r="12" spans="1:13" ht="14.4" x14ac:dyDescent="0.3">
      <c r="A12" s="65">
        <v>5.3</v>
      </c>
      <c r="B12" s="65">
        <v>0.6</v>
      </c>
      <c r="C12" s="65">
        <v>0.55000000000000004</v>
      </c>
      <c r="D12" s="62"/>
      <c r="E12" s="62"/>
      <c r="F12" s="62"/>
      <c r="G12" s="17">
        <f t="shared" si="0"/>
        <v>1.3123359999999997</v>
      </c>
      <c r="H12" s="18">
        <f t="shared" si="1"/>
        <v>0.6</v>
      </c>
      <c r="I12" s="17">
        <f t="shared" si="2"/>
        <v>1.8044620000000002</v>
      </c>
      <c r="J12">
        <f t="shared" si="3"/>
        <v>1.4208362659391998</v>
      </c>
    </row>
    <row r="13" spans="1:13" ht="14.4" x14ac:dyDescent="0.3">
      <c r="A13" s="65">
        <v>5.7</v>
      </c>
      <c r="B13" s="65">
        <v>0.54</v>
      </c>
      <c r="C13" s="65">
        <v>0.54</v>
      </c>
      <c r="D13" s="62"/>
      <c r="E13" s="62"/>
      <c r="F13" s="62"/>
      <c r="G13" s="17">
        <f t="shared" si="0"/>
        <v>1.1482940000000004</v>
      </c>
      <c r="H13" s="18">
        <f t="shared" si="1"/>
        <v>0.54</v>
      </c>
      <c r="I13" s="17">
        <f t="shared" si="2"/>
        <v>1.7716536000000001</v>
      </c>
      <c r="J13">
        <f t="shared" si="3"/>
        <v>1.0985647674375365</v>
      </c>
    </row>
    <row r="14" spans="1:13" ht="14.4" x14ac:dyDescent="0.3">
      <c r="A14" s="65">
        <v>6</v>
      </c>
      <c r="B14" s="65">
        <v>0.75</v>
      </c>
      <c r="C14" s="65">
        <v>0.53</v>
      </c>
      <c r="D14" s="62"/>
      <c r="E14" s="62"/>
      <c r="F14" s="62"/>
      <c r="G14" s="17">
        <f t="shared" si="0"/>
        <v>1.3123359999999997</v>
      </c>
      <c r="H14" s="18">
        <f t="shared" si="1"/>
        <v>0.75</v>
      </c>
      <c r="I14" s="17">
        <f t="shared" si="2"/>
        <v>1.7388452000000001</v>
      </c>
      <c r="J14">
        <f t="shared" si="3"/>
        <v>1.7114618657903997</v>
      </c>
    </row>
    <row r="15" spans="1:13" ht="14.4" x14ac:dyDescent="0.3">
      <c r="A15" s="65">
        <v>6.5</v>
      </c>
      <c r="B15" s="65">
        <v>0.85</v>
      </c>
      <c r="C15" s="65">
        <v>0.48</v>
      </c>
      <c r="D15" s="62"/>
      <c r="E15" s="62"/>
      <c r="F15" s="62"/>
      <c r="G15" s="17">
        <f t="shared" si="0"/>
        <v>1.64042</v>
      </c>
      <c r="H15" s="18">
        <f t="shared" si="1"/>
        <v>0.85</v>
      </c>
      <c r="I15" s="17">
        <f t="shared" si="2"/>
        <v>1.5748031999999998</v>
      </c>
      <c r="J15">
        <f t="shared" si="3"/>
        <v>2.1958378655423996</v>
      </c>
    </row>
    <row r="16" spans="1:13" ht="14.4" x14ac:dyDescent="0.3">
      <c r="A16" s="65">
        <v>7</v>
      </c>
      <c r="B16" s="65">
        <v>1.1200000000000001</v>
      </c>
      <c r="C16" s="65">
        <v>0.56999999999999995</v>
      </c>
      <c r="D16" s="62"/>
      <c r="E16" s="62"/>
      <c r="F16" s="62"/>
      <c r="G16" s="17">
        <f t="shared" si="0"/>
        <v>2.1325459999999996</v>
      </c>
      <c r="H16" s="18">
        <f t="shared" si="1"/>
        <v>1.1200000000000001</v>
      </c>
      <c r="I16" s="17">
        <f t="shared" si="2"/>
        <v>1.8700787999999999</v>
      </c>
      <c r="J16">
        <f t="shared" si="3"/>
        <v>4.4665925523797751</v>
      </c>
    </row>
    <row r="17" spans="1:10" ht="14.4" x14ac:dyDescent="0.3">
      <c r="A17" s="65">
        <v>7.8</v>
      </c>
      <c r="B17" s="65">
        <v>1.3</v>
      </c>
      <c r="C17" s="65">
        <v>0.52</v>
      </c>
      <c r="D17" s="62"/>
      <c r="E17" s="62"/>
      <c r="F17" s="62"/>
      <c r="G17" s="17">
        <f t="shared" si="0"/>
        <v>2.4606300000000001</v>
      </c>
      <c r="H17" s="18">
        <f t="shared" si="1"/>
        <v>1.3</v>
      </c>
      <c r="I17" s="17">
        <f t="shared" si="2"/>
        <v>1.7060368000000001</v>
      </c>
      <c r="J17">
        <f t="shared" si="3"/>
        <v>5.4573029305392007</v>
      </c>
    </row>
    <row r="18" spans="1:10" ht="14.4" x14ac:dyDescent="0.3">
      <c r="A18" s="65">
        <v>8.5</v>
      </c>
      <c r="B18" s="65">
        <v>1.4</v>
      </c>
      <c r="C18" s="65">
        <v>0.52</v>
      </c>
      <c r="D18" s="62"/>
      <c r="E18" s="62"/>
      <c r="F18" s="62"/>
      <c r="G18" s="17">
        <f t="shared" si="0"/>
        <v>2.4606300000000014</v>
      </c>
      <c r="H18" s="18">
        <f t="shared" si="1"/>
        <v>1.4</v>
      </c>
      <c r="I18" s="17">
        <f t="shared" si="2"/>
        <v>1.7060368000000001</v>
      </c>
      <c r="J18">
        <f t="shared" si="3"/>
        <v>5.8770954636576036</v>
      </c>
    </row>
    <row r="19" spans="1:10" ht="14.4" x14ac:dyDescent="0.3">
      <c r="A19" s="65">
        <v>9.3000000000000007</v>
      </c>
      <c r="B19" s="65">
        <v>1.2</v>
      </c>
      <c r="C19" s="65">
        <v>0.45</v>
      </c>
      <c r="D19" s="62"/>
      <c r="E19" s="62"/>
      <c r="F19" s="62"/>
      <c r="G19" s="17">
        <f t="shared" si="0"/>
        <v>2.2965880000000007</v>
      </c>
      <c r="H19" s="18">
        <f t="shared" si="1"/>
        <v>1.2</v>
      </c>
      <c r="I19" s="17">
        <f t="shared" si="2"/>
        <v>1.476378</v>
      </c>
      <c r="J19">
        <f t="shared" si="3"/>
        <v>4.0687583979168007</v>
      </c>
    </row>
    <row r="20" spans="1:10" ht="14.4" x14ac:dyDescent="0.3">
      <c r="A20" s="65">
        <v>9.9</v>
      </c>
      <c r="B20" s="65">
        <v>1.51</v>
      </c>
      <c r="C20" s="65">
        <v>0.5</v>
      </c>
      <c r="D20" s="62"/>
      <c r="E20" s="62"/>
      <c r="F20" s="62"/>
      <c r="G20" s="17">
        <f t="shared" si="0"/>
        <v>1.9685039999999989</v>
      </c>
      <c r="H20" s="18">
        <f t="shared" si="1"/>
        <v>1.51</v>
      </c>
      <c r="I20" s="17">
        <f t="shared" si="2"/>
        <v>1.64042</v>
      </c>
      <c r="J20">
        <f t="shared" si="3"/>
        <v>4.8760517308367968</v>
      </c>
    </row>
    <row r="21" spans="1:10" ht="14.4" x14ac:dyDescent="0.3">
      <c r="A21" s="65">
        <v>10.5</v>
      </c>
      <c r="B21" s="65">
        <v>1.51</v>
      </c>
      <c r="C21" s="65">
        <v>0.51</v>
      </c>
      <c r="D21" s="62"/>
      <c r="E21" s="62"/>
      <c r="F21" s="62"/>
      <c r="G21" s="17">
        <f t="shared" si="0"/>
        <v>1.8044619999999993</v>
      </c>
      <c r="H21" s="18">
        <f t="shared" si="1"/>
        <v>1.51</v>
      </c>
      <c r="I21" s="17">
        <f t="shared" si="2"/>
        <v>1.6732283999999999</v>
      </c>
      <c r="J21">
        <f t="shared" si="3"/>
        <v>4.5591083683324065</v>
      </c>
    </row>
    <row r="22" spans="1:10" ht="14.4" x14ac:dyDescent="0.3">
      <c r="A22" s="65">
        <v>11</v>
      </c>
      <c r="B22" s="65">
        <v>1.7</v>
      </c>
      <c r="C22" s="65">
        <v>0.46</v>
      </c>
      <c r="D22" s="62"/>
      <c r="E22" s="62"/>
      <c r="F22" s="62"/>
      <c r="G22" s="17">
        <f t="shared" si="0"/>
        <v>1.4763780000000006</v>
      </c>
      <c r="H22" s="18">
        <f t="shared" si="1"/>
        <v>1.7</v>
      </c>
      <c r="I22" s="17">
        <f t="shared" si="2"/>
        <v>1.5091864000000002</v>
      </c>
      <c r="J22">
        <f t="shared" si="3"/>
        <v>3.7878203180606422</v>
      </c>
    </row>
    <row r="23" spans="1:10" ht="14.4" x14ac:dyDescent="0.3">
      <c r="A23" s="65">
        <v>11.4</v>
      </c>
      <c r="B23" s="65">
        <v>2</v>
      </c>
      <c r="C23" s="65">
        <v>0.3</v>
      </c>
      <c r="D23" s="66" t="s">
        <v>116</v>
      </c>
      <c r="E23" s="62"/>
      <c r="F23" s="62"/>
      <c r="G23" s="17">
        <f t="shared" si="0"/>
        <v>1.3123360000000011</v>
      </c>
      <c r="H23" s="18">
        <f t="shared" si="1"/>
        <v>2</v>
      </c>
      <c r="I23" s="17">
        <f t="shared" si="2"/>
        <v>0.9842519999999999</v>
      </c>
      <c r="J23">
        <f t="shared" si="3"/>
        <v>2.583338665344002</v>
      </c>
    </row>
    <row r="24" spans="1:10" ht="14.4" x14ac:dyDescent="0.3">
      <c r="A24" s="65">
        <v>11.8</v>
      </c>
      <c r="B24" s="65">
        <v>1.9</v>
      </c>
      <c r="C24" s="65">
        <v>0.21</v>
      </c>
      <c r="D24" s="62"/>
      <c r="E24" s="62"/>
      <c r="F24" s="62"/>
      <c r="G24" s="17">
        <f t="shared" si="0"/>
        <v>1.1482939999999988</v>
      </c>
      <c r="H24" s="18">
        <f t="shared" si="1"/>
        <v>1.9</v>
      </c>
      <c r="I24" s="17">
        <f t="shared" si="2"/>
        <v>0.68897639999999993</v>
      </c>
      <c r="J24">
        <f t="shared" si="3"/>
        <v>1.5031801858970382</v>
      </c>
    </row>
    <row r="25" spans="1:10" ht="14.4" x14ac:dyDescent="0.3">
      <c r="A25" s="65">
        <v>12.1</v>
      </c>
      <c r="B25" s="65">
        <v>1.1200000000000001</v>
      </c>
      <c r="C25" s="65">
        <v>0.2</v>
      </c>
      <c r="D25" s="62"/>
      <c r="E25" s="62"/>
      <c r="F25" s="62"/>
      <c r="G25" s="17">
        <f t="shared" si="0"/>
        <v>1.4763779999999977</v>
      </c>
      <c r="H25" s="18">
        <f t="shared" si="1"/>
        <v>1.1200000000000001</v>
      </c>
      <c r="I25" s="17">
        <f t="shared" si="2"/>
        <v>0.65616800000000008</v>
      </c>
      <c r="J25">
        <f t="shared" si="3"/>
        <v>1.0850022394444785</v>
      </c>
    </row>
    <row r="26" spans="1:10" ht="14.4" x14ac:dyDescent="0.3">
      <c r="A26" s="65">
        <v>12.7</v>
      </c>
      <c r="B26" s="65">
        <v>0.98</v>
      </c>
      <c r="C26" s="65">
        <v>0.21</v>
      </c>
      <c r="D26" s="62"/>
      <c r="E26" s="62"/>
      <c r="F26" s="62"/>
      <c r="G26" s="17">
        <f t="shared" si="0"/>
        <v>1.4763780000000006</v>
      </c>
      <c r="H26" s="18">
        <f t="shared" si="1"/>
        <v>0.98</v>
      </c>
      <c r="I26" s="17">
        <f t="shared" si="2"/>
        <v>0.68897639999999993</v>
      </c>
      <c r="J26">
        <f t="shared" si="3"/>
        <v>0.99684580748961638</v>
      </c>
    </row>
    <row r="27" spans="1:10" ht="14.4" x14ac:dyDescent="0.3">
      <c r="A27" s="65">
        <v>13</v>
      </c>
      <c r="B27" s="65">
        <v>0.69</v>
      </c>
      <c r="C27" s="65">
        <v>0.19</v>
      </c>
      <c r="D27" s="62"/>
      <c r="E27" s="62"/>
      <c r="F27" s="62"/>
      <c r="G27" s="17">
        <f t="shared" si="0"/>
        <v>1.64042</v>
      </c>
      <c r="H27" s="18">
        <f t="shared" si="1"/>
        <v>0.69</v>
      </c>
      <c r="I27" s="17">
        <f t="shared" si="2"/>
        <v>0.62335960000000001</v>
      </c>
      <c r="J27">
        <f t="shared" si="3"/>
        <v>0.70557437297208003</v>
      </c>
    </row>
    <row r="28" spans="1:10" ht="14.4" x14ac:dyDescent="0.3">
      <c r="A28" s="65">
        <v>13.7</v>
      </c>
      <c r="B28" s="65">
        <v>0.49</v>
      </c>
      <c r="C28" s="65">
        <v>0.13</v>
      </c>
      <c r="D28" s="62"/>
      <c r="E28" s="62"/>
      <c r="F28" s="62"/>
      <c r="G28" s="17">
        <f t="shared" si="0"/>
        <v>1.9685039999999989</v>
      </c>
      <c r="H28" s="18">
        <f t="shared" si="1"/>
        <v>0.49</v>
      </c>
      <c r="I28" s="17">
        <f t="shared" si="2"/>
        <v>0.42650920000000003</v>
      </c>
      <c r="J28">
        <f t="shared" si="3"/>
        <v>0.41139668245603178</v>
      </c>
    </row>
    <row r="29" spans="1:10" ht="14.4" x14ac:dyDescent="0.3">
      <c r="A29" s="65">
        <v>14.2</v>
      </c>
      <c r="B29" s="65">
        <v>0.24</v>
      </c>
      <c r="C29" s="65">
        <v>0.06</v>
      </c>
      <c r="D29" s="62"/>
      <c r="E29" s="62"/>
      <c r="F29" s="62"/>
      <c r="G29" s="17">
        <f t="shared" si="0"/>
        <v>2.1325460000000009</v>
      </c>
      <c r="H29" s="18">
        <f t="shared" si="1"/>
        <v>0.24</v>
      </c>
      <c r="I29" s="17">
        <f t="shared" si="2"/>
        <v>0.19685039999999998</v>
      </c>
      <c r="J29">
        <f t="shared" si="3"/>
        <v>0.10075020794841603</v>
      </c>
    </row>
    <row r="30" spans="1:10" ht="14.4" x14ac:dyDescent="0.3">
      <c r="A30" s="65">
        <v>15</v>
      </c>
      <c r="B30" s="65">
        <v>0.18</v>
      </c>
      <c r="C30" s="65">
        <v>0.05</v>
      </c>
      <c r="D30" s="62"/>
      <c r="E30" s="62"/>
      <c r="F30" s="62"/>
      <c r="G30" s="17">
        <f t="shared" si="0"/>
        <v>1.4763780000000006</v>
      </c>
      <c r="H30" s="18">
        <f t="shared" si="1"/>
        <v>0.18</v>
      </c>
      <c r="I30" s="17">
        <f t="shared" si="2"/>
        <v>0.16404200000000002</v>
      </c>
      <c r="J30">
        <f t="shared" si="3"/>
        <v>4.3593839977680029E-2</v>
      </c>
    </row>
    <row r="31" spans="1:10" ht="14.4" x14ac:dyDescent="0.3">
      <c r="A31" s="65">
        <v>15.1</v>
      </c>
      <c r="B31" s="65">
        <v>0</v>
      </c>
      <c r="C31" s="65">
        <v>0</v>
      </c>
      <c r="D31" s="62"/>
      <c r="E31" s="62"/>
      <c r="F31" s="62"/>
    </row>
    <row r="33" spans="1:15" ht="14.4" x14ac:dyDescent="0.3">
      <c r="A33" s="60" t="s">
        <v>117</v>
      </c>
      <c r="B33" s="61"/>
      <c r="C33" s="61"/>
      <c r="D33" s="61"/>
      <c r="E33" s="61"/>
      <c r="F33" s="62"/>
      <c r="G33" s="62"/>
      <c r="H33" s="62"/>
      <c r="M33" s="60" t="s">
        <v>117</v>
      </c>
    </row>
    <row r="34" spans="1:15" ht="14.4" x14ac:dyDescent="0.3">
      <c r="A34" s="63" t="s">
        <v>118</v>
      </c>
      <c r="B34" s="63"/>
      <c r="C34" s="63"/>
      <c r="D34" s="63"/>
      <c r="E34" s="62"/>
      <c r="F34" s="62"/>
      <c r="G34" s="12" t="s">
        <v>35</v>
      </c>
      <c r="H34" s="12" t="s">
        <v>36</v>
      </c>
      <c r="I34" s="12" t="s">
        <v>37</v>
      </c>
      <c r="J34" s="12" t="s">
        <v>38</v>
      </c>
      <c r="K34" s="12" t="s">
        <v>39</v>
      </c>
      <c r="M34" s="65" t="s">
        <v>103</v>
      </c>
      <c r="N34" s="62"/>
      <c r="O34" s="62"/>
    </row>
    <row r="35" spans="1:15" ht="15" thickBot="1" x14ac:dyDescent="0.35">
      <c r="A35" s="64" t="s">
        <v>115</v>
      </c>
      <c r="B35" s="64" t="s">
        <v>41</v>
      </c>
      <c r="C35" s="67" t="s">
        <v>42</v>
      </c>
      <c r="D35" s="62"/>
      <c r="E35" s="62"/>
      <c r="F35" s="65" t="s">
        <v>60</v>
      </c>
      <c r="G35" s="12" t="s">
        <v>43</v>
      </c>
      <c r="H35" s="12" t="s">
        <v>43</v>
      </c>
      <c r="I35" s="12" t="s">
        <v>44</v>
      </c>
      <c r="J35" s="12" t="s">
        <v>45</v>
      </c>
      <c r="K35" s="12" t="s">
        <v>45</v>
      </c>
      <c r="M35" s="65" t="s">
        <v>119</v>
      </c>
      <c r="N35" s="62"/>
      <c r="O35" s="62"/>
    </row>
    <row r="36" spans="1:15" ht="15" thickTop="1" x14ac:dyDescent="0.3">
      <c r="A36" s="65">
        <v>18.100000000000001</v>
      </c>
      <c r="B36" s="65">
        <v>0.1</v>
      </c>
      <c r="C36" s="65">
        <v>0</v>
      </c>
      <c r="D36" s="62"/>
      <c r="E36" s="65" t="s">
        <v>48</v>
      </c>
      <c r="F36" s="65">
        <v>2.1</v>
      </c>
      <c r="G36" s="17"/>
      <c r="H36" s="17"/>
      <c r="I36" s="17"/>
      <c r="M36" s="68" t="s">
        <v>120</v>
      </c>
      <c r="N36" s="68"/>
      <c r="O36" s="68" t="s">
        <v>121</v>
      </c>
    </row>
    <row r="37" spans="1:15" ht="14.4" x14ac:dyDescent="0.3">
      <c r="A37" s="65">
        <v>17.600000000000001</v>
      </c>
      <c r="B37" s="65">
        <v>0.23</v>
      </c>
      <c r="C37" s="65">
        <v>0.01</v>
      </c>
      <c r="D37" s="62"/>
      <c r="E37" s="65" t="s">
        <v>47</v>
      </c>
      <c r="F37" s="65">
        <v>18.399999999999999</v>
      </c>
      <c r="G37" s="17">
        <f>((A38-A36)*3.28084/2)*-1</f>
        <v>1.9685040000000047</v>
      </c>
      <c r="H37" s="18">
        <f>B37</f>
        <v>0.23</v>
      </c>
      <c r="I37" s="17">
        <f>C37*3.28084</f>
        <v>3.2808400000000001E-2</v>
      </c>
      <c r="J37">
        <f>G37*H37*I37</f>
        <v>1.4854197325728036E-2</v>
      </c>
      <c r="K37">
        <f>SUM(J37:J58)</f>
        <v>63.372688092886591</v>
      </c>
      <c r="M37" s="65">
        <v>0.1</v>
      </c>
      <c r="N37" s="62"/>
      <c r="O37" s="65">
        <v>0.17</v>
      </c>
    </row>
    <row r="38" spans="1:15" ht="14.4" x14ac:dyDescent="0.3">
      <c r="A38" s="65">
        <v>16.899999999999999</v>
      </c>
      <c r="B38" s="65">
        <v>0.4</v>
      </c>
      <c r="C38" s="65">
        <v>0.03</v>
      </c>
      <c r="D38" s="62"/>
      <c r="E38" s="62"/>
      <c r="F38" s="62"/>
      <c r="G38" s="17">
        <f t="shared" ref="G38:G58" si="4">((A39-A37)*3.28084/2)*-1</f>
        <v>2.2965880000000034</v>
      </c>
      <c r="H38" s="18">
        <f t="shared" ref="H38:H58" si="5">B38</f>
        <v>0.4</v>
      </c>
      <c r="I38" s="17">
        <f t="shared" ref="I38:I58" si="6">C38*3.28084</f>
        <v>9.842519999999999E-2</v>
      </c>
      <c r="J38">
        <f t="shared" ref="J38:J58" si="7">G38*H38*I38</f>
        <v>9.0416853287040133E-2</v>
      </c>
      <c r="M38" s="65">
        <v>0.3</v>
      </c>
      <c r="N38" s="62"/>
      <c r="O38" s="65">
        <v>0.25</v>
      </c>
    </row>
    <row r="39" spans="1:15" ht="14.4" x14ac:dyDescent="0.3">
      <c r="A39" s="65">
        <v>16.2</v>
      </c>
      <c r="B39" s="65">
        <v>0.28000000000000003</v>
      </c>
      <c r="C39" s="65">
        <v>7.0000000000000007E-2</v>
      </c>
      <c r="D39" s="62"/>
      <c r="E39" s="62"/>
      <c r="F39" s="62"/>
      <c r="G39" s="17">
        <f t="shared" si="4"/>
        <v>2.6246719999999963</v>
      </c>
      <c r="H39" s="18">
        <f t="shared" si="5"/>
        <v>0.28000000000000003</v>
      </c>
      <c r="I39" s="17">
        <f t="shared" si="6"/>
        <v>0.22965880000000002</v>
      </c>
      <c r="J39">
        <f t="shared" si="7"/>
        <v>0.16877812613580778</v>
      </c>
      <c r="M39" s="65">
        <v>0.5</v>
      </c>
      <c r="N39" s="62"/>
      <c r="O39" s="65">
        <v>0.33</v>
      </c>
    </row>
    <row r="40" spans="1:15" ht="14.4" x14ac:dyDescent="0.3">
      <c r="A40" s="65">
        <v>15.3</v>
      </c>
      <c r="B40" s="65">
        <v>0.23</v>
      </c>
      <c r="C40" s="65">
        <v>0.12</v>
      </c>
      <c r="D40" s="62"/>
      <c r="E40" s="62"/>
      <c r="F40" s="62"/>
      <c r="G40" s="17">
        <f t="shared" si="4"/>
        <v>2.9527559999999982</v>
      </c>
      <c r="H40" s="18">
        <f t="shared" si="5"/>
        <v>0.23</v>
      </c>
      <c r="I40" s="17">
        <f t="shared" si="6"/>
        <v>0.39370079999999996</v>
      </c>
      <c r="J40">
        <f t="shared" si="7"/>
        <v>0.26737555186310386</v>
      </c>
      <c r="M40" s="65">
        <v>0.7</v>
      </c>
      <c r="N40" s="62"/>
      <c r="O40" s="65">
        <v>0.28000000000000003</v>
      </c>
    </row>
    <row r="41" spans="1:15" ht="14.4" x14ac:dyDescent="0.3">
      <c r="A41" s="65">
        <v>14.4</v>
      </c>
      <c r="B41" s="65">
        <v>0.42</v>
      </c>
      <c r="C41" s="65">
        <v>0.2</v>
      </c>
      <c r="D41" s="62"/>
      <c r="E41" s="62"/>
      <c r="F41" s="62"/>
      <c r="G41" s="17">
        <f t="shared" si="4"/>
        <v>2.4606300000000001</v>
      </c>
      <c r="H41" s="18">
        <f t="shared" si="5"/>
        <v>0.42</v>
      </c>
      <c r="I41" s="17">
        <f t="shared" si="6"/>
        <v>0.65616800000000008</v>
      </c>
      <c r="J41">
        <f t="shared" si="7"/>
        <v>0.67812639965280008</v>
      </c>
      <c r="M41" s="65">
        <v>0.9</v>
      </c>
      <c r="N41" s="62"/>
      <c r="O41" s="65">
        <v>0.34</v>
      </c>
    </row>
    <row r="42" spans="1:15" ht="14.4" x14ac:dyDescent="0.3">
      <c r="A42" s="65">
        <v>13.8</v>
      </c>
      <c r="B42" s="65">
        <v>0.35</v>
      </c>
      <c r="C42" s="65">
        <v>0.22</v>
      </c>
      <c r="D42" s="62"/>
      <c r="E42" s="62"/>
      <c r="F42" s="62"/>
      <c r="G42" s="17">
        <f t="shared" si="4"/>
        <v>1.9685040000000018</v>
      </c>
      <c r="H42" s="18">
        <f t="shared" si="5"/>
        <v>0.35</v>
      </c>
      <c r="I42" s="17">
        <f t="shared" si="6"/>
        <v>0.7217848</v>
      </c>
      <c r="J42">
        <f t="shared" si="7"/>
        <v>0.49729269307872043</v>
      </c>
      <c r="M42" s="65">
        <v>1.1000000000000001</v>
      </c>
      <c r="N42" s="62"/>
      <c r="O42" s="65">
        <v>0.38</v>
      </c>
    </row>
    <row r="43" spans="1:15" ht="14.4" x14ac:dyDescent="0.3">
      <c r="A43" s="65">
        <v>13.2</v>
      </c>
      <c r="B43" s="65">
        <v>0.6</v>
      </c>
      <c r="C43" s="65">
        <v>0.23</v>
      </c>
      <c r="D43" s="62"/>
      <c r="E43" s="62"/>
      <c r="F43" s="62"/>
      <c r="G43" s="17">
        <f t="shared" si="4"/>
        <v>1.9685040000000018</v>
      </c>
      <c r="H43" s="18">
        <f t="shared" si="5"/>
        <v>0.6</v>
      </c>
      <c r="I43" s="17">
        <f t="shared" si="6"/>
        <v>0.75459320000000008</v>
      </c>
      <c r="J43">
        <f t="shared" si="7"/>
        <v>0.89125183954368081</v>
      </c>
      <c r="M43" s="65">
        <v>1.3</v>
      </c>
      <c r="N43" s="62"/>
      <c r="O43" s="65">
        <v>0.35</v>
      </c>
    </row>
    <row r="44" spans="1:15" ht="14.4" x14ac:dyDescent="0.3">
      <c r="A44" s="65">
        <v>12.6</v>
      </c>
      <c r="B44" s="65">
        <v>0.8</v>
      </c>
      <c r="C44" s="65">
        <v>0.25</v>
      </c>
      <c r="D44" s="62"/>
      <c r="E44" s="62"/>
      <c r="F44" s="62"/>
      <c r="G44" s="17">
        <f t="shared" si="4"/>
        <v>2.2965879999999976</v>
      </c>
      <c r="H44" s="18">
        <f t="shared" si="5"/>
        <v>0.8</v>
      </c>
      <c r="I44" s="17">
        <f t="shared" si="6"/>
        <v>0.82020999999999999</v>
      </c>
      <c r="J44">
        <f t="shared" si="7"/>
        <v>1.5069475547839986</v>
      </c>
      <c r="M44" s="65">
        <v>1.5</v>
      </c>
      <c r="N44" s="62"/>
      <c r="O44" s="65">
        <v>0.37</v>
      </c>
    </row>
    <row r="45" spans="1:15" ht="14.4" x14ac:dyDescent="0.3">
      <c r="A45" s="65">
        <v>11.8</v>
      </c>
      <c r="B45" s="65">
        <v>0.95</v>
      </c>
      <c r="C45" s="65">
        <v>0.23</v>
      </c>
      <c r="D45" s="62"/>
      <c r="E45" s="62"/>
      <c r="F45" s="62"/>
      <c r="G45" s="17">
        <f t="shared" si="4"/>
        <v>2.4606300000000001</v>
      </c>
      <c r="H45" s="18">
        <f t="shared" si="5"/>
        <v>0.95</v>
      </c>
      <c r="I45" s="17">
        <f t="shared" si="6"/>
        <v>0.75459320000000008</v>
      </c>
      <c r="J45">
        <f t="shared" si="7"/>
        <v>1.7639359324302002</v>
      </c>
      <c r="M45" s="65">
        <v>1.7</v>
      </c>
      <c r="N45" s="62"/>
      <c r="O45" s="65">
        <v>0.35</v>
      </c>
    </row>
    <row r="46" spans="1:15" ht="14.4" x14ac:dyDescent="0.3">
      <c r="A46" s="65">
        <v>11.1</v>
      </c>
      <c r="B46" s="65">
        <v>1.1000000000000001</v>
      </c>
      <c r="C46" s="65">
        <v>0.28000000000000003</v>
      </c>
      <c r="D46" s="62"/>
      <c r="E46" s="62"/>
      <c r="F46" s="62"/>
      <c r="G46" s="17">
        <f t="shared" si="4"/>
        <v>2.1325460000000009</v>
      </c>
      <c r="H46" s="18">
        <f t="shared" si="5"/>
        <v>1.1000000000000001</v>
      </c>
      <c r="I46" s="17">
        <f t="shared" si="6"/>
        <v>0.9186352000000001</v>
      </c>
      <c r="J46">
        <f t="shared" si="7"/>
        <v>2.1549350033411216</v>
      </c>
      <c r="M46" s="65">
        <v>1.9</v>
      </c>
      <c r="N46" s="62"/>
      <c r="O46" s="65">
        <v>0.35</v>
      </c>
    </row>
    <row r="47" spans="1:15" ht="14.4" x14ac:dyDescent="0.3">
      <c r="A47" s="65">
        <v>10.5</v>
      </c>
      <c r="B47" s="65">
        <v>1.4</v>
      </c>
      <c r="C47" s="65">
        <v>0.35</v>
      </c>
      <c r="D47" s="62"/>
      <c r="E47" s="62"/>
      <c r="F47" s="62"/>
      <c r="G47" s="17">
        <f t="shared" si="4"/>
        <v>1.8044619999999993</v>
      </c>
      <c r="H47" s="18">
        <f t="shared" si="5"/>
        <v>1.4</v>
      </c>
      <c r="I47" s="17">
        <f t="shared" si="6"/>
        <v>1.1482939999999999</v>
      </c>
      <c r="J47">
        <f t="shared" si="7"/>
        <v>2.9008740429591988</v>
      </c>
      <c r="M47" s="65">
        <v>2.1</v>
      </c>
      <c r="N47" s="62"/>
      <c r="O47" s="65">
        <v>0.32</v>
      </c>
    </row>
    <row r="48" spans="1:15" ht="14.4" x14ac:dyDescent="0.3">
      <c r="A48" s="65">
        <v>10</v>
      </c>
      <c r="B48" s="65">
        <v>1.7</v>
      </c>
      <c r="C48" s="65">
        <v>0.32</v>
      </c>
      <c r="D48" s="62"/>
      <c r="E48" s="62"/>
      <c r="F48" s="62"/>
      <c r="G48" s="17">
        <f t="shared" si="4"/>
        <v>1.64042</v>
      </c>
      <c r="H48" s="18">
        <f t="shared" si="5"/>
        <v>1.7</v>
      </c>
      <c r="I48" s="17">
        <f t="shared" si="6"/>
        <v>1.0498688</v>
      </c>
      <c r="J48">
        <f t="shared" si="7"/>
        <v>2.9277838207231999</v>
      </c>
      <c r="M48" s="65">
        <v>2.2999999999999998</v>
      </c>
      <c r="N48" s="62"/>
      <c r="O48" s="65">
        <v>0.32</v>
      </c>
    </row>
    <row r="49" spans="1:11" ht="14.4" x14ac:dyDescent="0.3">
      <c r="A49" s="65">
        <v>9.5</v>
      </c>
      <c r="B49" s="65">
        <v>1.95</v>
      </c>
      <c r="C49" s="65">
        <v>0.35</v>
      </c>
      <c r="D49" s="62"/>
      <c r="E49" s="62"/>
      <c r="F49" s="62"/>
      <c r="G49" s="17">
        <f t="shared" si="4"/>
        <v>1.64042</v>
      </c>
      <c r="H49" s="18">
        <f t="shared" si="5"/>
        <v>1.95</v>
      </c>
      <c r="I49" s="17">
        <f t="shared" si="6"/>
        <v>1.1482939999999999</v>
      </c>
      <c r="J49">
        <f t="shared" si="7"/>
        <v>3.6731846647859996</v>
      </c>
    </row>
    <row r="50" spans="1:11" ht="14.4" x14ac:dyDescent="0.3">
      <c r="A50" s="65">
        <v>9</v>
      </c>
      <c r="B50" s="65">
        <v>2</v>
      </c>
      <c r="C50" s="65">
        <v>0.33</v>
      </c>
      <c r="D50" s="62"/>
      <c r="E50" s="62"/>
      <c r="F50" s="62"/>
      <c r="G50" s="17">
        <f t="shared" si="4"/>
        <v>1.8044619999999993</v>
      </c>
      <c r="H50" s="18">
        <f t="shared" si="5"/>
        <v>2</v>
      </c>
      <c r="I50" s="17">
        <f t="shared" si="6"/>
        <v>1.0826772</v>
      </c>
      <c r="J50">
        <f t="shared" si="7"/>
        <v>3.9072997313327984</v>
      </c>
    </row>
    <row r="51" spans="1:11" ht="14.4" x14ac:dyDescent="0.3">
      <c r="A51" s="65">
        <v>8.4</v>
      </c>
      <c r="B51" s="65">
        <v>2.2999999999999998</v>
      </c>
      <c r="C51" s="65">
        <v>0.31</v>
      </c>
      <c r="D51" s="62"/>
      <c r="E51" s="62"/>
      <c r="F51" s="62"/>
      <c r="G51" s="17">
        <f t="shared" si="4"/>
        <v>1.9685040000000003</v>
      </c>
      <c r="H51" s="18">
        <f t="shared" si="5"/>
        <v>2.2999999999999998</v>
      </c>
      <c r="I51" s="17">
        <f t="shared" si="6"/>
        <v>1.0170604000000001</v>
      </c>
      <c r="J51">
        <f t="shared" si="7"/>
        <v>4.6048011709756809</v>
      </c>
    </row>
    <row r="52" spans="1:11" ht="14.4" x14ac:dyDescent="0.3">
      <c r="A52" s="65">
        <v>7.8</v>
      </c>
      <c r="B52" s="65">
        <v>2.2999999999999998</v>
      </c>
      <c r="C52" s="65">
        <v>0.35</v>
      </c>
      <c r="D52" s="62"/>
      <c r="E52" s="62"/>
      <c r="F52" s="62"/>
      <c r="G52" s="17">
        <f t="shared" si="4"/>
        <v>1.9685040000000003</v>
      </c>
      <c r="H52" s="18">
        <f t="shared" si="5"/>
        <v>2.2999999999999998</v>
      </c>
      <c r="I52" s="17">
        <f t="shared" si="6"/>
        <v>1.1482939999999999</v>
      </c>
      <c r="J52">
        <f t="shared" si="7"/>
        <v>5.1989690640048005</v>
      </c>
      <c r="K52" s="62"/>
    </row>
    <row r="53" spans="1:11" ht="14.4" x14ac:dyDescent="0.3">
      <c r="A53" s="65">
        <v>7.2</v>
      </c>
      <c r="B53" s="65">
        <v>2.4</v>
      </c>
      <c r="C53" s="65">
        <v>0.32</v>
      </c>
      <c r="D53" s="62"/>
      <c r="E53" s="62"/>
      <c r="F53" s="62"/>
      <c r="G53" s="17">
        <f t="shared" si="4"/>
        <v>2.6246719999999994</v>
      </c>
      <c r="H53" s="18">
        <f t="shared" si="5"/>
        <v>2.4</v>
      </c>
      <c r="I53" s="17">
        <f t="shared" si="6"/>
        <v>1.0498688</v>
      </c>
      <c r="J53">
        <f t="shared" si="7"/>
        <v>6.6133469832806391</v>
      </c>
      <c r="K53" s="62"/>
    </row>
    <row r="54" spans="1:11" ht="14.4" x14ac:dyDescent="0.3">
      <c r="A54" s="65">
        <v>6.2</v>
      </c>
      <c r="B54" s="65">
        <v>2.6</v>
      </c>
      <c r="C54" s="65">
        <v>0.33</v>
      </c>
      <c r="D54" s="62"/>
      <c r="E54" s="62"/>
      <c r="F54" s="62"/>
      <c r="G54" s="17">
        <f t="shared" si="4"/>
        <v>2.7887140000000001</v>
      </c>
      <c r="H54" s="18">
        <f t="shared" si="5"/>
        <v>2.6</v>
      </c>
      <c r="I54" s="17">
        <f t="shared" si="6"/>
        <v>1.0826772</v>
      </c>
      <c r="J54">
        <f t="shared" si="7"/>
        <v>7.8501203693140802</v>
      </c>
      <c r="K54" s="62"/>
    </row>
    <row r="55" spans="1:11" ht="14.4" x14ac:dyDescent="0.3">
      <c r="A55" s="65">
        <v>5.5</v>
      </c>
      <c r="B55" s="65">
        <v>2.35</v>
      </c>
      <c r="C55" s="65">
        <v>0.18</v>
      </c>
      <c r="D55" s="62"/>
      <c r="E55" s="62"/>
      <c r="F55" s="62"/>
      <c r="G55" s="17">
        <f t="shared" si="4"/>
        <v>2.7887140000000001</v>
      </c>
      <c r="H55" s="18">
        <f t="shared" si="5"/>
        <v>2.35</v>
      </c>
      <c r="I55" s="17">
        <f t="shared" si="6"/>
        <v>0.59055119999999994</v>
      </c>
      <c r="J55">
        <f t="shared" si="7"/>
        <v>3.87016423801848</v>
      </c>
      <c r="K55" s="62"/>
    </row>
    <row r="56" spans="1:11" ht="14.4" x14ac:dyDescent="0.3">
      <c r="A56" s="65">
        <v>4.5</v>
      </c>
      <c r="B56" s="65">
        <v>1.62</v>
      </c>
      <c r="C56" s="65">
        <v>0.09</v>
      </c>
      <c r="D56" s="62"/>
      <c r="E56" s="62"/>
      <c r="F56" s="62"/>
      <c r="G56" s="17">
        <f t="shared" si="4"/>
        <v>3.28084</v>
      </c>
      <c r="H56" s="18">
        <f t="shared" si="5"/>
        <v>1.62</v>
      </c>
      <c r="I56" s="17">
        <f t="shared" si="6"/>
        <v>0.29527559999999997</v>
      </c>
      <c r="J56">
        <f t="shared" si="7"/>
        <v>1.5693782391964801</v>
      </c>
      <c r="K56" s="62"/>
    </row>
    <row r="57" spans="1:11" ht="14.4" x14ac:dyDescent="0.3">
      <c r="A57" s="65">
        <v>3.5</v>
      </c>
      <c r="B57" s="65">
        <v>16</v>
      </c>
      <c r="C57" s="65">
        <v>7.0000000000000007E-2</v>
      </c>
      <c r="D57" s="62"/>
      <c r="E57" s="62"/>
      <c r="F57" s="62"/>
      <c r="G57" s="17">
        <f t="shared" si="4"/>
        <v>3.28084</v>
      </c>
      <c r="H57" s="18">
        <f t="shared" si="5"/>
        <v>16</v>
      </c>
      <c r="I57" s="17">
        <f t="shared" si="6"/>
        <v>0.22965880000000002</v>
      </c>
      <c r="J57">
        <f t="shared" si="7"/>
        <v>12.055580438272001</v>
      </c>
      <c r="K57" s="62"/>
    </row>
    <row r="58" spans="1:11" ht="14.4" x14ac:dyDescent="0.3">
      <c r="A58" s="65">
        <v>2.5</v>
      </c>
      <c r="B58" s="65">
        <v>0.74</v>
      </c>
      <c r="C58" s="65">
        <v>0.03</v>
      </c>
      <c r="D58" s="62"/>
      <c r="E58" s="62"/>
      <c r="F58" s="62"/>
      <c r="G58" s="17">
        <f t="shared" si="4"/>
        <v>2.2965879999999999</v>
      </c>
      <c r="H58" s="18">
        <f t="shared" si="5"/>
        <v>0.74</v>
      </c>
      <c r="I58" s="17">
        <f t="shared" si="6"/>
        <v>9.842519999999999E-2</v>
      </c>
      <c r="J58">
        <f t="shared" si="7"/>
        <v>0.16727117858102397</v>
      </c>
      <c r="K58" s="62"/>
    </row>
    <row r="59" spans="1:11" ht="14.4" x14ac:dyDescent="0.3">
      <c r="A59" s="65">
        <v>2.1</v>
      </c>
      <c r="B59" s="65">
        <v>0</v>
      </c>
      <c r="C59" s="65">
        <v>0</v>
      </c>
      <c r="D59" s="62"/>
      <c r="E59" s="62"/>
      <c r="F59" s="62"/>
      <c r="G59" s="62"/>
      <c r="H59" s="62"/>
      <c r="I59" s="62"/>
      <c r="J59" s="62"/>
      <c r="K59" s="62"/>
    </row>
    <row r="65" spans="1:15" ht="14.4" x14ac:dyDescent="0.3">
      <c r="A65" s="69" t="s">
        <v>113</v>
      </c>
      <c r="B65" s="70"/>
      <c r="C65" s="70"/>
      <c r="D65" s="70"/>
      <c r="E65" s="62"/>
      <c r="F65" s="62"/>
      <c r="G65" s="62"/>
      <c r="H65" s="62"/>
      <c r="I65" s="62"/>
      <c r="J65" s="62"/>
      <c r="M65" s="69" t="s">
        <v>113</v>
      </c>
    </row>
    <row r="66" spans="1:15" ht="14.4" x14ac:dyDescent="0.3">
      <c r="A66" s="63" t="s">
        <v>122</v>
      </c>
      <c r="B66" s="63"/>
      <c r="C66" s="63"/>
      <c r="D66" s="62"/>
      <c r="E66" s="62"/>
      <c r="F66" s="62"/>
      <c r="G66" s="12" t="s">
        <v>35</v>
      </c>
      <c r="H66" s="12" t="s">
        <v>36</v>
      </c>
      <c r="I66" s="12" t="s">
        <v>37</v>
      </c>
      <c r="J66" s="12" t="s">
        <v>38</v>
      </c>
      <c r="K66" s="12" t="s">
        <v>39</v>
      </c>
      <c r="M66" s="65" t="s">
        <v>123</v>
      </c>
      <c r="N66" s="62"/>
      <c r="O66" s="65" t="s">
        <v>124</v>
      </c>
    </row>
    <row r="67" spans="1:15" ht="15" thickBot="1" x14ac:dyDescent="0.35">
      <c r="A67" s="64" t="s">
        <v>115</v>
      </c>
      <c r="B67" s="64" t="s">
        <v>41</v>
      </c>
      <c r="C67" s="64" t="s">
        <v>42</v>
      </c>
      <c r="D67" s="62"/>
      <c r="E67" s="62"/>
      <c r="F67" s="65" t="s">
        <v>60</v>
      </c>
      <c r="G67" s="12" t="s">
        <v>43</v>
      </c>
      <c r="H67" s="12" t="s">
        <v>43</v>
      </c>
      <c r="I67" s="12" t="s">
        <v>44</v>
      </c>
      <c r="J67" s="12" t="s">
        <v>45</v>
      </c>
      <c r="K67" s="12" t="s">
        <v>45</v>
      </c>
      <c r="L67" s="62"/>
      <c r="M67" s="65" t="s">
        <v>103</v>
      </c>
      <c r="N67" s="62"/>
      <c r="O67" s="62"/>
    </row>
    <row r="68" spans="1:15" ht="15" thickTop="1" x14ac:dyDescent="0.3">
      <c r="A68" s="65">
        <v>12.3</v>
      </c>
      <c r="B68" s="65">
        <v>0.1</v>
      </c>
      <c r="C68" s="65">
        <v>0</v>
      </c>
      <c r="D68" s="62"/>
      <c r="E68" s="71" t="s">
        <v>125</v>
      </c>
      <c r="F68" s="65">
        <v>1.7</v>
      </c>
      <c r="G68" s="17"/>
      <c r="H68" s="17"/>
      <c r="I68" s="17"/>
      <c r="L68" s="72"/>
      <c r="M68" s="72" t="s">
        <v>120</v>
      </c>
      <c r="N68" s="72"/>
      <c r="O68" s="72" t="s">
        <v>121</v>
      </c>
    </row>
    <row r="69" spans="1:15" ht="14.4" x14ac:dyDescent="0.3">
      <c r="A69" s="71">
        <v>11.3</v>
      </c>
      <c r="B69" s="65">
        <v>0.05</v>
      </c>
      <c r="C69" s="65">
        <v>0</v>
      </c>
      <c r="D69" s="62"/>
      <c r="E69" s="71" t="s">
        <v>48</v>
      </c>
      <c r="F69" s="65">
        <v>12.6</v>
      </c>
      <c r="G69" s="17">
        <f>((A70-A68)*3.28084/2)*-1</f>
        <v>2.7887140000000019</v>
      </c>
      <c r="H69" s="18">
        <f>B69</f>
        <v>0.05</v>
      </c>
      <c r="I69" s="17">
        <f>C69*3.28084</f>
        <v>0</v>
      </c>
      <c r="J69">
        <f>G69*H69*I69</f>
        <v>0</v>
      </c>
      <c r="K69">
        <f>SUM(J69:J90)</f>
        <v>34.765764464866635</v>
      </c>
      <c r="L69" s="62"/>
      <c r="M69" s="65">
        <v>0.1</v>
      </c>
      <c r="N69" s="62"/>
      <c r="O69" s="65">
        <v>0.12</v>
      </c>
    </row>
    <row r="70" spans="1:15" ht="14.4" x14ac:dyDescent="0.3">
      <c r="A70" s="65">
        <v>10.6</v>
      </c>
      <c r="B70" s="65">
        <v>0.2</v>
      </c>
      <c r="C70" s="65">
        <v>0.13</v>
      </c>
      <c r="D70" s="62"/>
      <c r="E70" s="62"/>
      <c r="F70" s="62"/>
      <c r="G70" s="17">
        <f t="shared" ref="G70:G85" si="8">((A71-A69)*3.28084/2)*-1</f>
        <v>2.1325460000000009</v>
      </c>
      <c r="H70" s="18">
        <f t="shared" ref="H70:H85" si="9">B70</f>
        <v>0.2</v>
      </c>
      <c r="I70" s="17">
        <f t="shared" ref="I70:I85" si="10">C70*3.28084</f>
        <v>0.42650920000000003</v>
      </c>
      <c r="J70">
        <f t="shared" ref="J70:J85" si="11">G70*H70*I70</f>
        <v>0.18191009768464009</v>
      </c>
      <c r="L70" s="62"/>
      <c r="M70" s="65">
        <v>0.2</v>
      </c>
      <c r="N70" s="62"/>
      <c r="O70" s="65">
        <v>0.41</v>
      </c>
    </row>
    <row r="71" spans="1:15" ht="14.4" x14ac:dyDescent="0.3">
      <c r="A71" s="65">
        <v>10</v>
      </c>
      <c r="B71" s="65">
        <v>0.4</v>
      </c>
      <c r="C71" s="65">
        <v>0.43</v>
      </c>
      <c r="D71" s="62"/>
      <c r="E71" s="62"/>
      <c r="F71" s="62"/>
      <c r="G71" s="17">
        <f t="shared" si="8"/>
        <v>2.2965880000000007</v>
      </c>
      <c r="H71" s="18">
        <f t="shared" si="9"/>
        <v>0.4</v>
      </c>
      <c r="I71" s="17">
        <f t="shared" si="10"/>
        <v>1.4107612</v>
      </c>
      <c r="J71">
        <f t="shared" si="11"/>
        <v>1.2959748971142404</v>
      </c>
      <c r="L71" s="62"/>
      <c r="M71" s="65">
        <v>0.3</v>
      </c>
      <c r="N71" s="62"/>
      <c r="O71" s="65">
        <v>0.52</v>
      </c>
    </row>
    <row r="72" spans="1:15" ht="14.4" x14ac:dyDescent="0.3">
      <c r="A72" s="65">
        <v>9.1999999999999993</v>
      </c>
      <c r="B72" s="65">
        <v>0.4</v>
      </c>
      <c r="C72" s="65">
        <v>0.26</v>
      </c>
      <c r="D72" s="62"/>
      <c r="E72" s="62"/>
      <c r="F72" s="62"/>
      <c r="G72" s="17">
        <f t="shared" si="8"/>
        <v>2.6246719999999994</v>
      </c>
      <c r="H72" s="18">
        <f t="shared" si="9"/>
        <v>0.4</v>
      </c>
      <c r="I72" s="17">
        <f t="shared" si="10"/>
        <v>0.85301840000000007</v>
      </c>
      <c r="J72">
        <f t="shared" si="11"/>
        <v>0.89555740398591988</v>
      </c>
      <c r="L72" s="62"/>
      <c r="M72" s="65">
        <v>0.4</v>
      </c>
      <c r="N72" s="62"/>
      <c r="O72" s="65">
        <v>0.65</v>
      </c>
    </row>
    <row r="73" spans="1:15" ht="14.4" x14ac:dyDescent="0.3">
      <c r="A73" s="65">
        <v>8.4</v>
      </c>
      <c r="B73" s="65">
        <v>0.3</v>
      </c>
      <c r="C73" s="65">
        <v>0.11</v>
      </c>
      <c r="D73" s="62"/>
      <c r="E73" s="62"/>
      <c r="F73" s="62"/>
      <c r="G73" s="17">
        <f t="shared" si="8"/>
        <v>2.6246719999999994</v>
      </c>
      <c r="H73" s="18">
        <f t="shared" si="9"/>
        <v>0.3</v>
      </c>
      <c r="I73" s="17">
        <f t="shared" si="10"/>
        <v>0.3608924</v>
      </c>
      <c r="J73">
        <f t="shared" si="11"/>
        <v>0.28416725318783992</v>
      </c>
      <c r="L73" s="62"/>
      <c r="M73" s="65">
        <v>0.5</v>
      </c>
      <c r="N73" s="62"/>
      <c r="O73" s="65">
        <v>0.75</v>
      </c>
    </row>
    <row r="74" spans="1:15" ht="14.4" x14ac:dyDescent="0.3">
      <c r="A74" s="65">
        <v>7.6</v>
      </c>
      <c r="B74" s="65">
        <v>0.4</v>
      </c>
      <c r="C74" s="65">
        <v>0.26</v>
      </c>
      <c r="D74" s="62"/>
      <c r="E74" s="62"/>
      <c r="F74" s="62"/>
      <c r="G74" s="17">
        <f t="shared" si="8"/>
        <v>2.1325460000000009</v>
      </c>
      <c r="H74" s="18">
        <f t="shared" si="9"/>
        <v>0.4</v>
      </c>
      <c r="I74" s="17">
        <f t="shared" si="10"/>
        <v>0.85301840000000007</v>
      </c>
      <c r="J74">
        <f t="shared" si="11"/>
        <v>0.72764039073856035</v>
      </c>
      <c r="L74" s="62"/>
      <c r="M74" s="65">
        <v>0.6</v>
      </c>
      <c r="N74" s="62"/>
      <c r="O74" s="65">
        <v>0.84</v>
      </c>
    </row>
    <row r="75" spans="1:15" ht="14.4" x14ac:dyDescent="0.3">
      <c r="A75" s="65">
        <v>7.1</v>
      </c>
      <c r="B75" s="65">
        <v>0.51</v>
      </c>
      <c r="C75" s="65">
        <v>0.37</v>
      </c>
      <c r="D75" s="62"/>
      <c r="E75" s="62"/>
      <c r="F75" s="62"/>
      <c r="G75" s="17">
        <f t="shared" si="8"/>
        <v>1.64042</v>
      </c>
      <c r="H75" s="18">
        <f t="shared" si="9"/>
        <v>0.51</v>
      </c>
      <c r="I75" s="17">
        <f t="shared" si="10"/>
        <v>1.2139108000000001</v>
      </c>
      <c r="J75">
        <f t="shared" si="11"/>
        <v>1.01557501281336</v>
      </c>
      <c r="L75" s="62"/>
      <c r="M75" s="65">
        <v>0.7</v>
      </c>
      <c r="N75" s="62"/>
      <c r="O75" s="65">
        <v>0.87</v>
      </c>
    </row>
    <row r="76" spans="1:15" ht="14.4" x14ac:dyDescent="0.3">
      <c r="A76" s="65">
        <v>6.6</v>
      </c>
      <c r="B76" s="65">
        <v>0.68</v>
      </c>
      <c r="C76" s="65">
        <v>0.57999999999999996</v>
      </c>
      <c r="D76" s="62"/>
      <c r="E76" s="62"/>
      <c r="F76" s="62"/>
      <c r="G76" s="17">
        <f t="shared" si="8"/>
        <v>1.8044619999999993</v>
      </c>
      <c r="H76" s="18">
        <f t="shared" si="9"/>
        <v>0.68</v>
      </c>
      <c r="I76" s="17">
        <f t="shared" si="10"/>
        <v>1.9028871999999999</v>
      </c>
      <c r="J76">
        <f t="shared" si="11"/>
        <v>2.334907597026751</v>
      </c>
      <c r="K76" s="62"/>
      <c r="L76" s="62"/>
      <c r="M76" s="65">
        <v>0.8</v>
      </c>
      <c r="N76" s="62"/>
      <c r="O76" s="65">
        <v>0.9</v>
      </c>
    </row>
    <row r="77" spans="1:15" ht="14.4" x14ac:dyDescent="0.3">
      <c r="A77" s="65">
        <v>6</v>
      </c>
      <c r="B77" s="65">
        <v>0.55000000000000004</v>
      </c>
      <c r="C77" s="65">
        <v>0.47</v>
      </c>
      <c r="D77" s="62"/>
      <c r="E77" s="62"/>
      <c r="F77" s="62"/>
      <c r="G77" s="17">
        <f t="shared" si="8"/>
        <v>1.8044619999999993</v>
      </c>
      <c r="H77" s="18">
        <f t="shared" si="9"/>
        <v>0.55000000000000004</v>
      </c>
      <c r="I77" s="17">
        <f t="shared" si="10"/>
        <v>1.5419947999999999</v>
      </c>
      <c r="J77">
        <f t="shared" si="11"/>
        <v>1.5303590614386793</v>
      </c>
      <c r="K77" s="62"/>
    </row>
    <row r="78" spans="1:15" ht="14.4" x14ac:dyDescent="0.3">
      <c r="A78" s="65">
        <v>5.5</v>
      </c>
      <c r="B78" s="65">
        <v>0.88</v>
      </c>
      <c r="C78" s="65">
        <v>0.6</v>
      </c>
      <c r="D78" s="62"/>
      <c r="E78" s="62"/>
      <c r="F78" s="62"/>
      <c r="G78" s="17">
        <f t="shared" si="8"/>
        <v>1.64042</v>
      </c>
      <c r="H78" s="18">
        <f t="shared" si="9"/>
        <v>0.88</v>
      </c>
      <c r="I78" s="17">
        <f t="shared" si="10"/>
        <v>1.9685039999999998</v>
      </c>
      <c r="J78">
        <f t="shared" si="11"/>
        <v>2.8416725318783995</v>
      </c>
      <c r="K78" s="62"/>
    </row>
    <row r="79" spans="1:15" ht="14.4" x14ac:dyDescent="0.3">
      <c r="A79" s="65">
        <v>5</v>
      </c>
      <c r="B79" s="65">
        <v>1</v>
      </c>
      <c r="C79" s="65">
        <v>0.7</v>
      </c>
      <c r="D79" s="62"/>
      <c r="E79" s="62"/>
      <c r="F79" s="62"/>
      <c r="G79" s="17">
        <f t="shared" si="8"/>
        <v>1.64042</v>
      </c>
      <c r="H79" s="18">
        <f t="shared" si="9"/>
        <v>1</v>
      </c>
      <c r="I79" s="17">
        <f t="shared" si="10"/>
        <v>2.2965879999999999</v>
      </c>
      <c r="J79">
        <f t="shared" si="11"/>
        <v>3.7673688869599999</v>
      </c>
      <c r="K79" s="62"/>
    </row>
    <row r="80" spans="1:15" ht="14.4" x14ac:dyDescent="0.3">
      <c r="A80" s="65">
        <v>4.5</v>
      </c>
      <c r="B80" s="65">
        <v>1</v>
      </c>
      <c r="C80" s="65">
        <v>1.1000000000000001</v>
      </c>
      <c r="D80" s="62"/>
      <c r="E80" s="62"/>
      <c r="F80" s="62"/>
      <c r="G80" s="17">
        <f t="shared" si="8"/>
        <v>1.64042</v>
      </c>
      <c r="H80" s="18">
        <f t="shared" si="9"/>
        <v>1</v>
      </c>
      <c r="I80" s="17">
        <f t="shared" si="10"/>
        <v>3.6089240000000005</v>
      </c>
      <c r="J80">
        <f t="shared" si="11"/>
        <v>5.9201511080800007</v>
      </c>
      <c r="K80" s="62"/>
    </row>
    <row r="81" spans="1:11" ht="14.4" x14ac:dyDescent="0.3">
      <c r="A81" s="65">
        <v>4</v>
      </c>
      <c r="B81" s="65">
        <v>1.05</v>
      </c>
      <c r="C81" s="65">
        <v>0.84</v>
      </c>
      <c r="D81" s="62"/>
      <c r="E81" s="62"/>
      <c r="F81" s="62"/>
      <c r="G81" s="17">
        <f t="shared" si="8"/>
        <v>1.64042</v>
      </c>
      <c r="H81" s="18">
        <f t="shared" si="9"/>
        <v>1.05</v>
      </c>
      <c r="I81" s="17">
        <f t="shared" si="10"/>
        <v>2.7559055999999997</v>
      </c>
      <c r="J81">
        <f t="shared" si="11"/>
        <v>4.7468847975696002</v>
      </c>
      <c r="K81" s="62"/>
    </row>
    <row r="82" spans="1:11" ht="14.4" x14ac:dyDescent="0.3">
      <c r="A82" s="65">
        <v>3.5</v>
      </c>
      <c r="B82" s="65">
        <v>1</v>
      </c>
      <c r="C82" s="65">
        <v>0.95</v>
      </c>
      <c r="D82" s="62"/>
      <c r="E82" s="62"/>
      <c r="F82" s="62"/>
      <c r="G82" s="17">
        <f t="shared" si="8"/>
        <v>1.64042</v>
      </c>
      <c r="H82" s="18">
        <f t="shared" si="9"/>
        <v>1</v>
      </c>
      <c r="I82" s="17">
        <f t="shared" si="10"/>
        <v>3.1167979999999997</v>
      </c>
      <c r="J82">
        <f t="shared" si="11"/>
        <v>5.1128577751599993</v>
      </c>
      <c r="K82" s="62"/>
    </row>
    <row r="83" spans="1:11" ht="14.4" x14ac:dyDescent="0.3">
      <c r="A83" s="65">
        <v>3</v>
      </c>
      <c r="B83" s="65">
        <v>0.9</v>
      </c>
      <c r="C83" s="65">
        <v>0.61</v>
      </c>
      <c r="D83" s="62"/>
      <c r="E83" s="62"/>
      <c r="F83" s="62"/>
      <c r="G83" s="17">
        <f t="shared" si="8"/>
        <v>1.9685040000000003</v>
      </c>
      <c r="H83" s="18">
        <f t="shared" si="9"/>
        <v>0.9</v>
      </c>
      <c r="I83" s="17">
        <f t="shared" si="10"/>
        <v>2.0013123999999998</v>
      </c>
      <c r="J83">
        <f t="shared" si="11"/>
        <v>3.5456323181846403</v>
      </c>
      <c r="K83" s="62"/>
    </row>
    <row r="84" spans="1:11" ht="14.4" x14ac:dyDescent="0.3">
      <c r="A84" s="65">
        <v>2.2999999999999998</v>
      </c>
      <c r="B84" s="65">
        <v>0.3</v>
      </c>
      <c r="C84" s="65">
        <v>0.23</v>
      </c>
      <c r="D84" s="62"/>
      <c r="E84" s="62"/>
      <c r="F84" s="62"/>
      <c r="G84" s="17">
        <f t="shared" si="8"/>
        <v>1.64042</v>
      </c>
      <c r="H84" s="18">
        <f t="shared" si="9"/>
        <v>0.3</v>
      </c>
      <c r="I84" s="17">
        <f t="shared" si="10"/>
        <v>0.75459320000000008</v>
      </c>
      <c r="J84">
        <f t="shared" si="11"/>
        <v>0.37135493314320001</v>
      </c>
      <c r="K84" s="62"/>
    </row>
    <row r="85" spans="1:11" ht="14.4" x14ac:dyDescent="0.3">
      <c r="A85" s="65">
        <v>2</v>
      </c>
      <c r="B85" s="65">
        <v>0.4</v>
      </c>
      <c r="C85" s="65">
        <v>0.15</v>
      </c>
      <c r="G85" s="17">
        <f t="shared" si="8"/>
        <v>0.98425199999999979</v>
      </c>
      <c r="H85" s="18">
        <f t="shared" si="9"/>
        <v>0.4</v>
      </c>
      <c r="I85" s="17">
        <f t="shared" si="10"/>
        <v>0.49212599999999995</v>
      </c>
      <c r="J85">
        <f t="shared" si="11"/>
        <v>0.19375039990079995</v>
      </c>
    </row>
    <row r="86" spans="1:11" ht="14.4" x14ac:dyDescent="0.3">
      <c r="A86" s="65">
        <v>1.7</v>
      </c>
      <c r="B86" s="65">
        <v>0.25</v>
      </c>
      <c r="C86" s="6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D791D-1CBF-4B98-84AC-0BFA16AA23DD}">
  <dimension ref="A1:Q131"/>
  <sheetViews>
    <sheetView workbookViewId="0">
      <selection activeCell="B26" sqref="B26"/>
    </sheetView>
  </sheetViews>
  <sheetFormatPr defaultColWidth="9.109375" defaultRowHeight="13.2" x14ac:dyDescent="0.25"/>
  <cols>
    <col min="1" max="4" width="9.109375" style="23" customWidth="1"/>
    <col min="5" max="16384" width="9.109375" style="23"/>
  </cols>
  <sheetData>
    <row r="1" spans="1:17" x14ac:dyDescent="0.25">
      <c r="A1" s="29" t="s">
        <v>126</v>
      </c>
    </row>
    <row r="2" spans="1:17" x14ac:dyDescent="0.25">
      <c r="A2" s="73" t="s">
        <v>32</v>
      </c>
    </row>
    <row r="5" spans="1:17" ht="14.4" x14ac:dyDescent="0.3">
      <c r="A5" s="74" t="s">
        <v>15</v>
      </c>
      <c r="B5" s="75"/>
      <c r="C5" s="75"/>
      <c r="D5" s="75"/>
      <c r="E5" s="76"/>
      <c r="F5" s="76"/>
      <c r="M5" s="25"/>
      <c r="N5" s="25"/>
      <c r="O5" s="25"/>
      <c r="P5" s="25"/>
      <c r="Q5" s="25"/>
    </row>
    <row r="6" spans="1:17" ht="14.4" x14ac:dyDescent="0.3">
      <c r="A6" s="77" t="s">
        <v>127</v>
      </c>
      <c r="B6" s="77"/>
      <c r="C6" s="77"/>
      <c r="D6" s="76"/>
      <c r="E6" s="76"/>
      <c r="F6" s="76"/>
      <c r="G6" s="12" t="s">
        <v>35</v>
      </c>
      <c r="H6" s="12" t="s">
        <v>36</v>
      </c>
      <c r="I6" s="12" t="s">
        <v>37</v>
      </c>
      <c r="J6" s="12" t="s">
        <v>38</v>
      </c>
      <c r="K6" s="12" t="s">
        <v>39</v>
      </c>
      <c r="M6" s="28"/>
      <c r="N6" s="28"/>
      <c r="O6" s="28"/>
      <c r="P6" s="28"/>
      <c r="Q6" s="28"/>
    </row>
    <row r="7" spans="1:17" ht="15" thickBot="1" x14ac:dyDescent="0.35">
      <c r="A7" s="75" t="s">
        <v>51</v>
      </c>
      <c r="B7" s="75" t="s">
        <v>41</v>
      </c>
      <c r="C7" s="74" t="s">
        <v>42</v>
      </c>
      <c r="D7" s="76"/>
      <c r="E7" s="76"/>
      <c r="F7" s="76"/>
      <c r="G7" s="12" t="s">
        <v>43</v>
      </c>
      <c r="H7" s="12" t="s">
        <v>43</v>
      </c>
      <c r="I7" s="12" t="s">
        <v>44</v>
      </c>
      <c r="J7" s="12" t="s">
        <v>45</v>
      </c>
      <c r="K7" s="12" t="s">
        <v>45</v>
      </c>
      <c r="M7" s="25"/>
      <c r="N7" s="29"/>
      <c r="O7" s="25"/>
      <c r="P7" s="29"/>
      <c r="Q7" s="25"/>
    </row>
    <row r="8" spans="1:17" ht="15" thickTop="1" x14ac:dyDescent="0.3">
      <c r="A8" s="78">
        <v>1</v>
      </c>
      <c r="B8" s="78">
        <v>0</v>
      </c>
      <c r="C8" s="78">
        <v>0</v>
      </c>
      <c r="D8" s="76"/>
      <c r="E8" s="76"/>
      <c r="F8" s="79" t="s">
        <v>56</v>
      </c>
      <c r="G8" s="17"/>
      <c r="H8" s="17"/>
      <c r="I8" s="17"/>
      <c r="J8"/>
      <c r="K8"/>
      <c r="M8" s="30"/>
      <c r="O8" s="30"/>
      <c r="Q8" s="30"/>
    </row>
    <row r="9" spans="1:17" ht="14.4" x14ac:dyDescent="0.3">
      <c r="A9" s="80">
        <v>1.7</v>
      </c>
      <c r="B9" s="80">
        <v>0.3</v>
      </c>
      <c r="C9" s="80">
        <v>-0.02</v>
      </c>
      <c r="D9" s="76"/>
      <c r="E9" s="79" t="s">
        <v>47</v>
      </c>
      <c r="F9" s="79">
        <v>24</v>
      </c>
      <c r="G9" s="17">
        <f>(A10-A8)/2</f>
        <v>0.60000000000000009</v>
      </c>
      <c r="H9" s="18">
        <f>B9</f>
        <v>0.3</v>
      </c>
      <c r="I9" s="17">
        <f>C9*3.28084</f>
        <v>-6.5616800000000003E-2</v>
      </c>
      <c r="J9">
        <f>G9*H9*I9</f>
        <v>-1.1811024000000002E-2</v>
      </c>
      <c r="K9">
        <f>SUM(J9:J31)</f>
        <v>16.8412406964</v>
      </c>
      <c r="L9" s="81"/>
      <c r="M9" s="30"/>
      <c r="O9" s="30"/>
      <c r="Q9" s="30"/>
    </row>
    <row r="10" spans="1:17" ht="14.4" x14ac:dyDescent="0.3">
      <c r="A10" s="80">
        <v>2.2000000000000002</v>
      </c>
      <c r="B10" s="80">
        <v>0.3</v>
      </c>
      <c r="C10" s="80">
        <v>0.02</v>
      </c>
      <c r="D10" s="76"/>
      <c r="E10" s="79" t="s">
        <v>48</v>
      </c>
      <c r="F10" s="79">
        <v>1</v>
      </c>
      <c r="G10" s="17">
        <f t="shared" ref="G10:G31" si="0">(A11-A9)/2</f>
        <v>0.65</v>
      </c>
      <c r="H10" s="18">
        <f t="shared" ref="H10:H31" si="1">B10</f>
        <v>0.3</v>
      </c>
      <c r="I10" s="17">
        <f t="shared" ref="I10:I31" si="2">C10*3.28084</f>
        <v>6.5616800000000003E-2</v>
      </c>
      <c r="J10">
        <f t="shared" ref="J10:J31" si="3">G10*H10*I10</f>
        <v>1.2795276000000001E-2</v>
      </c>
      <c r="L10" s="81"/>
      <c r="M10" s="30"/>
      <c r="O10" s="30"/>
      <c r="Q10" s="30"/>
    </row>
    <row r="11" spans="1:17" ht="14.4" x14ac:dyDescent="0.3">
      <c r="A11" s="80">
        <v>3</v>
      </c>
      <c r="B11" s="80">
        <v>0.3</v>
      </c>
      <c r="C11" s="80">
        <v>0.03</v>
      </c>
      <c r="D11" s="76"/>
      <c r="E11" s="76"/>
      <c r="F11" s="76"/>
      <c r="G11" s="17">
        <f t="shared" si="0"/>
        <v>0.89999999999999991</v>
      </c>
      <c r="H11" s="18">
        <f t="shared" si="1"/>
        <v>0.3</v>
      </c>
      <c r="I11" s="17">
        <f t="shared" si="2"/>
        <v>9.842519999999999E-2</v>
      </c>
      <c r="J11">
        <f t="shared" si="3"/>
        <v>2.6574803999999994E-2</v>
      </c>
      <c r="L11" s="81"/>
      <c r="M11" s="30"/>
      <c r="O11" s="30"/>
      <c r="Q11" s="30"/>
    </row>
    <row r="12" spans="1:17" ht="14.4" x14ac:dyDescent="0.3">
      <c r="A12" s="80">
        <v>4</v>
      </c>
      <c r="B12" s="80">
        <v>0.4</v>
      </c>
      <c r="C12" s="80">
        <v>0.03</v>
      </c>
      <c r="D12" s="76"/>
      <c r="E12" s="76"/>
      <c r="F12" s="76"/>
      <c r="G12" s="17">
        <f t="shared" si="0"/>
        <v>1</v>
      </c>
      <c r="H12" s="18">
        <f t="shared" si="1"/>
        <v>0.4</v>
      </c>
      <c r="I12" s="17">
        <f t="shared" si="2"/>
        <v>9.842519999999999E-2</v>
      </c>
      <c r="J12">
        <f t="shared" si="3"/>
        <v>3.9370080000000002E-2</v>
      </c>
      <c r="L12" s="81"/>
      <c r="M12" s="30"/>
      <c r="O12" s="30"/>
      <c r="Q12" s="30"/>
    </row>
    <row r="13" spans="1:17" ht="14.4" x14ac:dyDescent="0.3">
      <c r="A13" s="80">
        <v>5</v>
      </c>
      <c r="B13" s="80">
        <v>0.79</v>
      </c>
      <c r="C13" s="80">
        <v>0.38</v>
      </c>
      <c r="D13" s="76"/>
      <c r="E13" s="76"/>
      <c r="F13" s="76"/>
      <c r="G13" s="17">
        <f t="shared" si="0"/>
        <v>1.2999999999999998</v>
      </c>
      <c r="H13" s="18">
        <f t="shared" si="1"/>
        <v>0.79</v>
      </c>
      <c r="I13" s="17">
        <f t="shared" si="2"/>
        <v>1.2467192</v>
      </c>
      <c r="J13">
        <f t="shared" si="3"/>
        <v>1.2803806183999999</v>
      </c>
      <c r="M13" s="30"/>
      <c r="O13" s="30"/>
      <c r="Q13" s="30"/>
    </row>
    <row r="14" spans="1:17" ht="14.4" x14ac:dyDescent="0.3">
      <c r="A14" s="80">
        <v>6.6</v>
      </c>
      <c r="B14" s="80">
        <v>0.6</v>
      </c>
      <c r="C14" s="80">
        <v>0.47</v>
      </c>
      <c r="D14" s="76"/>
      <c r="E14" s="76"/>
      <c r="F14" s="76"/>
      <c r="G14" s="17">
        <f t="shared" si="0"/>
        <v>1.2999999999999998</v>
      </c>
      <c r="H14" s="18">
        <f t="shared" si="1"/>
        <v>0.6</v>
      </c>
      <c r="I14" s="17">
        <f t="shared" si="2"/>
        <v>1.5419947999999999</v>
      </c>
      <c r="J14">
        <f t="shared" si="3"/>
        <v>1.2027559439999997</v>
      </c>
      <c r="M14" s="30"/>
      <c r="O14" s="30"/>
      <c r="Q14" s="30"/>
    </row>
    <row r="15" spans="1:17" ht="14.4" x14ac:dyDescent="0.3">
      <c r="A15" s="80">
        <v>7.6</v>
      </c>
      <c r="B15" s="80">
        <v>0.85</v>
      </c>
      <c r="C15" s="80">
        <v>0.55000000000000004</v>
      </c>
      <c r="D15" s="76"/>
      <c r="E15" s="76"/>
      <c r="F15" s="76"/>
      <c r="G15" s="17">
        <f t="shared" si="0"/>
        <v>1</v>
      </c>
      <c r="H15" s="18">
        <f t="shared" si="1"/>
        <v>0.85</v>
      </c>
      <c r="I15" s="17">
        <f t="shared" si="2"/>
        <v>1.8044620000000002</v>
      </c>
      <c r="J15">
        <f t="shared" si="3"/>
        <v>1.5337927000000002</v>
      </c>
      <c r="M15" s="30"/>
      <c r="O15" s="30"/>
      <c r="Q15" s="30"/>
    </row>
    <row r="16" spans="1:17" ht="14.4" x14ac:dyDescent="0.3">
      <c r="A16" s="80">
        <v>8.6</v>
      </c>
      <c r="B16" s="80">
        <v>0.9</v>
      </c>
      <c r="C16" s="80">
        <v>0.63</v>
      </c>
      <c r="D16" s="76"/>
      <c r="E16" s="76"/>
      <c r="F16" s="76"/>
      <c r="G16" s="17">
        <f t="shared" si="0"/>
        <v>1</v>
      </c>
      <c r="H16" s="18">
        <f t="shared" si="1"/>
        <v>0.9</v>
      </c>
      <c r="I16" s="17">
        <f t="shared" si="2"/>
        <v>2.0669292000000001</v>
      </c>
      <c r="J16">
        <f t="shared" si="3"/>
        <v>1.8602362800000001</v>
      </c>
      <c r="M16" s="30"/>
      <c r="O16" s="30"/>
      <c r="Q16" s="30"/>
    </row>
    <row r="17" spans="1:17" ht="14.4" x14ac:dyDescent="0.3">
      <c r="A17" s="80">
        <v>9.6</v>
      </c>
      <c r="B17" s="80">
        <v>0.85</v>
      </c>
      <c r="C17" s="80">
        <v>0.36</v>
      </c>
      <c r="D17" s="76"/>
      <c r="E17" s="76"/>
      <c r="F17" s="76"/>
      <c r="G17" s="17">
        <f t="shared" si="0"/>
        <v>1</v>
      </c>
      <c r="H17" s="18">
        <f t="shared" si="1"/>
        <v>0.85</v>
      </c>
      <c r="I17" s="17">
        <f t="shared" si="2"/>
        <v>1.1811023999999999</v>
      </c>
      <c r="J17">
        <f t="shared" si="3"/>
        <v>1.0039370399999998</v>
      </c>
      <c r="M17" s="30"/>
      <c r="O17" s="30"/>
      <c r="Q17" s="30"/>
    </row>
    <row r="18" spans="1:17" ht="14.4" x14ac:dyDescent="0.3">
      <c r="A18" s="80">
        <v>10.6</v>
      </c>
      <c r="B18" s="80">
        <v>0.85</v>
      </c>
      <c r="C18" s="80">
        <v>0.56999999999999995</v>
      </c>
      <c r="D18" s="76"/>
      <c r="E18" s="76"/>
      <c r="F18" s="76"/>
      <c r="G18" s="17">
        <f t="shared" si="0"/>
        <v>1</v>
      </c>
      <c r="H18" s="18">
        <f t="shared" si="1"/>
        <v>0.85</v>
      </c>
      <c r="I18" s="17">
        <f t="shared" si="2"/>
        <v>1.8700787999999999</v>
      </c>
      <c r="J18">
        <f t="shared" si="3"/>
        <v>1.5895669799999999</v>
      </c>
      <c r="M18" s="30"/>
      <c r="O18" s="30"/>
      <c r="Q18" s="30"/>
    </row>
    <row r="19" spans="1:17" ht="14.4" x14ac:dyDescent="0.3">
      <c r="A19" s="80">
        <v>11.6</v>
      </c>
      <c r="B19" s="80">
        <v>0.7</v>
      </c>
      <c r="C19" s="80">
        <v>0.53</v>
      </c>
      <c r="D19" s="76"/>
      <c r="E19" s="76"/>
      <c r="F19" s="76"/>
      <c r="G19" s="17">
        <f t="shared" si="0"/>
        <v>1</v>
      </c>
      <c r="H19" s="18">
        <f t="shared" si="1"/>
        <v>0.7</v>
      </c>
      <c r="I19" s="17">
        <f t="shared" si="2"/>
        <v>1.7388452000000001</v>
      </c>
      <c r="J19">
        <f t="shared" si="3"/>
        <v>1.21719164</v>
      </c>
      <c r="M19" s="30"/>
      <c r="O19" s="30"/>
      <c r="Q19" s="30"/>
    </row>
    <row r="20" spans="1:17" ht="14.4" x14ac:dyDescent="0.3">
      <c r="A20" s="80">
        <v>12.6</v>
      </c>
      <c r="B20" s="80">
        <v>0.85</v>
      </c>
      <c r="C20" s="80">
        <v>0.51</v>
      </c>
      <c r="D20" s="30"/>
      <c r="G20" s="17">
        <f t="shared" si="0"/>
        <v>1</v>
      </c>
      <c r="H20" s="18">
        <f t="shared" si="1"/>
        <v>0.85</v>
      </c>
      <c r="I20" s="17">
        <f t="shared" si="2"/>
        <v>1.6732283999999999</v>
      </c>
      <c r="J20">
        <f t="shared" si="3"/>
        <v>1.4222441399999999</v>
      </c>
      <c r="M20" s="30"/>
      <c r="O20" s="30"/>
      <c r="Q20" s="30"/>
    </row>
    <row r="21" spans="1:17" ht="14.4" x14ac:dyDescent="0.3">
      <c r="A21" s="80">
        <v>13.6</v>
      </c>
      <c r="B21" s="80">
        <v>0.85</v>
      </c>
      <c r="C21" s="80">
        <v>0.23</v>
      </c>
      <c r="D21" s="30"/>
      <c r="G21" s="17">
        <f t="shared" si="0"/>
        <v>1</v>
      </c>
      <c r="H21" s="18">
        <f t="shared" si="1"/>
        <v>0.85</v>
      </c>
      <c r="I21" s="17">
        <f t="shared" si="2"/>
        <v>0.75459320000000008</v>
      </c>
      <c r="J21">
        <f t="shared" si="3"/>
        <v>0.64140422000000008</v>
      </c>
      <c r="M21" s="30"/>
      <c r="O21" s="30"/>
      <c r="Q21" s="30"/>
    </row>
    <row r="22" spans="1:17" ht="14.4" x14ac:dyDescent="0.3">
      <c r="A22" s="80">
        <v>14.6</v>
      </c>
      <c r="B22" s="80">
        <v>0.8</v>
      </c>
      <c r="C22" s="80">
        <v>0.35</v>
      </c>
      <c r="D22" s="30"/>
      <c r="G22" s="17">
        <f t="shared" si="0"/>
        <v>1</v>
      </c>
      <c r="H22" s="18">
        <f t="shared" si="1"/>
        <v>0.8</v>
      </c>
      <c r="I22" s="17">
        <f t="shared" si="2"/>
        <v>1.1482939999999999</v>
      </c>
      <c r="J22">
        <f t="shared" si="3"/>
        <v>0.91863519999999999</v>
      </c>
      <c r="M22" s="30"/>
      <c r="O22" s="30"/>
      <c r="Q22" s="30"/>
    </row>
    <row r="23" spans="1:17" ht="14.4" x14ac:dyDescent="0.3">
      <c r="A23" s="80">
        <v>15.6</v>
      </c>
      <c r="B23" s="80">
        <v>0.6</v>
      </c>
      <c r="C23" s="80">
        <v>0.4</v>
      </c>
      <c r="D23" s="30"/>
      <c r="G23" s="17">
        <f t="shared" si="0"/>
        <v>1.0000000000000009</v>
      </c>
      <c r="H23" s="18">
        <f t="shared" si="1"/>
        <v>0.6</v>
      </c>
      <c r="I23" s="17">
        <f t="shared" si="2"/>
        <v>1.3123360000000002</v>
      </c>
      <c r="J23">
        <f t="shared" si="3"/>
        <v>0.78740160000000081</v>
      </c>
      <c r="M23" s="30"/>
      <c r="O23" s="30"/>
      <c r="Q23" s="30"/>
    </row>
    <row r="24" spans="1:17" ht="14.4" x14ac:dyDescent="0.3">
      <c r="A24" s="80">
        <v>16.600000000000001</v>
      </c>
      <c r="B24" s="80">
        <v>0.6</v>
      </c>
      <c r="C24" s="80">
        <v>0.4</v>
      </c>
      <c r="D24" s="30"/>
      <c r="G24" s="17">
        <f t="shared" si="0"/>
        <v>1.0000000000000009</v>
      </c>
      <c r="H24" s="18">
        <f t="shared" si="1"/>
        <v>0.6</v>
      </c>
      <c r="I24" s="17">
        <f t="shared" si="2"/>
        <v>1.3123360000000002</v>
      </c>
      <c r="J24">
        <f t="shared" si="3"/>
        <v>0.78740160000000081</v>
      </c>
      <c r="M24" s="30"/>
      <c r="O24" s="30"/>
      <c r="Q24" s="30"/>
    </row>
    <row r="25" spans="1:17" ht="14.4" x14ac:dyDescent="0.3">
      <c r="A25" s="80">
        <v>17.600000000000001</v>
      </c>
      <c r="B25" s="80">
        <v>0.68</v>
      </c>
      <c r="C25" s="80">
        <v>0.15</v>
      </c>
      <c r="D25" s="30"/>
      <c r="G25" s="17">
        <f t="shared" si="0"/>
        <v>1</v>
      </c>
      <c r="H25" s="18">
        <f t="shared" si="1"/>
        <v>0.68</v>
      </c>
      <c r="I25" s="17">
        <f t="shared" si="2"/>
        <v>0.49212599999999995</v>
      </c>
      <c r="J25">
        <f t="shared" si="3"/>
        <v>0.33464568</v>
      </c>
      <c r="M25" s="30"/>
      <c r="O25" s="30"/>
      <c r="Q25" s="30"/>
    </row>
    <row r="26" spans="1:17" ht="14.4" x14ac:dyDescent="0.3">
      <c r="A26" s="80">
        <v>18.600000000000001</v>
      </c>
      <c r="B26" s="80">
        <v>0.72</v>
      </c>
      <c r="C26" s="80">
        <v>0.31</v>
      </c>
      <c r="D26" s="30"/>
      <c r="G26" s="17">
        <f t="shared" si="0"/>
        <v>1</v>
      </c>
      <c r="H26" s="18">
        <f t="shared" si="1"/>
        <v>0.72</v>
      </c>
      <c r="I26" s="17">
        <f t="shared" si="2"/>
        <v>1.0170604000000001</v>
      </c>
      <c r="J26">
        <f t="shared" si="3"/>
        <v>0.73228348799999998</v>
      </c>
      <c r="M26" s="30"/>
      <c r="O26" s="30"/>
      <c r="Q26" s="30"/>
    </row>
    <row r="27" spans="1:17" ht="14.4" x14ac:dyDescent="0.3">
      <c r="A27" s="80">
        <v>19.600000000000001</v>
      </c>
      <c r="B27" s="80">
        <v>0.6</v>
      </c>
      <c r="C27" s="80">
        <v>0.17</v>
      </c>
      <c r="D27" s="30"/>
      <c r="G27" s="17">
        <f t="shared" si="0"/>
        <v>1</v>
      </c>
      <c r="H27" s="18">
        <f t="shared" si="1"/>
        <v>0.6</v>
      </c>
      <c r="I27" s="17">
        <f t="shared" si="2"/>
        <v>0.55774279999999998</v>
      </c>
      <c r="J27">
        <f t="shared" si="3"/>
        <v>0.33464568</v>
      </c>
      <c r="M27" s="30"/>
      <c r="O27" s="30"/>
      <c r="Q27" s="30"/>
    </row>
    <row r="28" spans="1:17" ht="14.4" x14ac:dyDescent="0.3">
      <c r="A28" s="80">
        <v>20.6</v>
      </c>
      <c r="B28" s="80">
        <v>0.55000000000000004</v>
      </c>
      <c r="C28" s="80">
        <v>0.03</v>
      </c>
      <c r="D28" s="30"/>
      <c r="G28" s="17">
        <f t="shared" si="0"/>
        <v>1</v>
      </c>
      <c r="H28" s="18">
        <f t="shared" si="1"/>
        <v>0.55000000000000004</v>
      </c>
      <c r="I28" s="17">
        <f t="shared" si="2"/>
        <v>9.842519999999999E-2</v>
      </c>
      <c r="J28">
        <f t="shared" si="3"/>
        <v>5.4133859999999999E-2</v>
      </c>
      <c r="M28" s="30"/>
      <c r="O28" s="30"/>
      <c r="Q28" s="30"/>
    </row>
    <row r="29" spans="1:17" ht="14.4" x14ac:dyDescent="0.3">
      <c r="A29" s="80">
        <v>21.6</v>
      </c>
      <c r="B29" s="80">
        <v>0.5</v>
      </c>
      <c r="C29" s="80">
        <v>0.45</v>
      </c>
      <c r="D29" s="30"/>
      <c r="G29" s="17">
        <f t="shared" si="0"/>
        <v>0.79999999999999893</v>
      </c>
      <c r="H29" s="18">
        <f t="shared" si="1"/>
        <v>0.5</v>
      </c>
      <c r="I29" s="17">
        <f t="shared" si="2"/>
        <v>1.476378</v>
      </c>
      <c r="J29">
        <f t="shared" si="3"/>
        <v>0.59055119999999917</v>
      </c>
      <c r="M29" s="30"/>
      <c r="O29" s="30"/>
      <c r="Q29" s="30"/>
    </row>
    <row r="30" spans="1:17" ht="14.4" x14ac:dyDescent="0.3">
      <c r="A30" s="80">
        <v>22.2</v>
      </c>
      <c r="B30" s="80">
        <v>0.5</v>
      </c>
      <c r="C30" s="80">
        <v>0.31</v>
      </c>
      <c r="D30" s="30"/>
      <c r="G30" s="17">
        <f t="shared" si="0"/>
        <v>0.94999999999999929</v>
      </c>
      <c r="H30" s="18">
        <f t="shared" si="1"/>
        <v>0.5</v>
      </c>
      <c r="I30" s="17">
        <f t="shared" si="2"/>
        <v>1.0170604000000001</v>
      </c>
      <c r="J30">
        <f t="shared" si="3"/>
        <v>0.4831036899999997</v>
      </c>
      <c r="M30" s="30"/>
      <c r="O30" s="30"/>
      <c r="Q30" s="30"/>
    </row>
    <row r="31" spans="1:17" ht="14.4" x14ac:dyDescent="0.3">
      <c r="A31" s="80">
        <v>23.5</v>
      </c>
      <c r="B31" s="80">
        <v>0.2</v>
      </c>
      <c r="C31" s="80">
        <v>0</v>
      </c>
      <c r="D31" s="30"/>
      <c r="G31" s="17">
        <f t="shared" si="0"/>
        <v>0.90000000000000036</v>
      </c>
      <c r="H31" s="18">
        <f t="shared" si="1"/>
        <v>0.2</v>
      </c>
      <c r="I31" s="17">
        <f t="shared" si="2"/>
        <v>0</v>
      </c>
      <c r="J31">
        <f t="shared" si="3"/>
        <v>0</v>
      </c>
      <c r="L31" s="32"/>
      <c r="M31" s="30"/>
      <c r="O31" s="30"/>
      <c r="Q31" s="30"/>
    </row>
    <row r="32" spans="1:17" ht="14.4" x14ac:dyDescent="0.3">
      <c r="A32" s="80">
        <v>24</v>
      </c>
      <c r="B32" s="80">
        <v>0.1</v>
      </c>
      <c r="C32" s="80">
        <v>0</v>
      </c>
      <c r="D32" s="30"/>
      <c r="L32" s="32"/>
      <c r="M32" s="30"/>
      <c r="O32" s="30"/>
      <c r="Q32" s="30"/>
    </row>
    <row r="33" spans="1:17" x14ac:dyDescent="0.25">
      <c r="A33" s="32"/>
      <c r="D33" s="30"/>
      <c r="M33" s="30"/>
      <c r="O33" s="30"/>
      <c r="Q33" s="30"/>
    </row>
    <row r="35" spans="1:17" x14ac:dyDescent="0.25">
      <c r="A35" s="74" t="s">
        <v>15</v>
      </c>
      <c r="B35" s="75"/>
      <c r="C35" s="75"/>
      <c r="D35" s="30"/>
    </row>
    <row r="36" spans="1:17" ht="14.4" x14ac:dyDescent="0.3">
      <c r="A36" s="77" t="s">
        <v>128</v>
      </c>
      <c r="B36" s="77"/>
      <c r="C36" s="77"/>
      <c r="D36" s="76"/>
      <c r="E36" s="76"/>
      <c r="F36" s="76"/>
      <c r="G36" s="12" t="s">
        <v>35</v>
      </c>
      <c r="H36" s="12" t="s">
        <v>36</v>
      </c>
      <c r="I36" s="12" t="s">
        <v>37</v>
      </c>
      <c r="J36" s="12" t="s">
        <v>38</v>
      </c>
      <c r="K36" s="12" t="s">
        <v>39</v>
      </c>
    </row>
    <row r="37" spans="1:17" ht="14.4" x14ac:dyDescent="0.3">
      <c r="A37" s="82" t="s">
        <v>51</v>
      </c>
      <c r="B37" s="82" t="s">
        <v>41</v>
      </c>
      <c r="C37" s="83" t="s">
        <v>42</v>
      </c>
      <c r="D37" s="76"/>
      <c r="E37" s="76"/>
      <c r="F37" s="79" t="s">
        <v>56</v>
      </c>
      <c r="G37" s="12" t="s">
        <v>43</v>
      </c>
      <c r="H37" s="12" t="s">
        <v>43</v>
      </c>
      <c r="I37" s="12" t="s">
        <v>44</v>
      </c>
      <c r="J37" s="12" t="s">
        <v>45</v>
      </c>
      <c r="K37" s="12" t="s">
        <v>45</v>
      </c>
    </row>
    <row r="38" spans="1:17" ht="14.4" x14ac:dyDescent="0.3">
      <c r="A38" s="75">
        <v>30</v>
      </c>
      <c r="B38" s="75">
        <v>0</v>
      </c>
      <c r="C38" s="75">
        <v>0</v>
      </c>
      <c r="D38" s="76"/>
      <c r="E38" s="79" t="s">
        <v>47</v>
      </c>
      <c r="F38" s="79">
        <v>30</v>
      </c>
      <c r="G38" s="17"/>
      <c r="H38" s="17"/>
      <c r="I38" s="17"/>
      <c r="J38"/>
      <c r="K38"/>
    </row>
    <row r="39" spans="1:17" ht="14.4" x14ac:dyDescent="0.3">
      <c r="A39" s="75">
        <v>29</v>
      </c>
      <c r="B39" s="75">
        <v>0.2</v>
      </c>
      <c r="C39" s="75">
        <v>-0.01</v>
      </c>
      <c r="D39" s="76"/>
      <c r="E39" s="79" t="s">
        <v>48</v>
      </c>
      <c r="F39" s="79">
        <v>2</v>
      </c>
      <c r="G39" s="17">
        <f>((A40-A38)/2)*-1</f>
        <v>1</v>
      </c>
      <c r="H39" s="18">
        <f>B39</f>
        <v>0.2</v>
      </c>
      <c r="I39" s="17">
        <f>C39*3.28084</f>
        <v>-3.2808400000000001E-2</v>
      </c>
      <c r="J39">
        <f>G39*H39*I39</f>
        <v>-6.5616800000000003E-3</v>
      </c>
      <c r="K39">
        <f>SUM(J39:J65)</f>
        <v>58.380579296000001</v>
      </c>
    </row>
    <row r="40" spans="1:17" ht="14.4" x14ac:dyDescent="0.3">
      <c r="A40" s="75">
        <v>28</v>
      </c>
      <c r="B40" s="75">
        <v>0.2</v>
      </c>
      <c r="C40" s="75">
        <v>-0.01</v>
      </c>
      <c r="D40" s="76"/>
      <c r="E40" s="76"/>
      <c r="F40" s="76"/>
      <c r="G40" s="17">
        <f t="shared" ref="G40:G65" si="4">((A41-A39)/2)*-1</f>
        <v>1</v>
      </c>
      <c r="H40" s="18">
        <f t="shared" ref="H40:H65" si="5">B40</f>
        <v>0.2</v>
      </c>
      <c r="I40" s="17">
        <f t="shared" ref="I40:I65" si="6">C40*3.28084</f>
        <v>-3.2808400000000001E-2</v>
      </c>
      <c r="J40">
        <f t="shared" ref="J40:J65" si="7">G40*H40*I40</f>
        <v>-6.5616800000000003E-3</v>
      </c>
    </row>
    <row r="41" spans="1:17" ht="14.4" x14ac:dyDescent="0.3">
      <c r="A41" s="75">
        <v>27</v>
      </c>
      <c r="B41" s="75">
        <v>0.48</v>
      </c>
      <c r="C41" s="75">
        <v>7.0000000000000007E-2</v>
      </c>
      <c r="D41" s="76"/>
      <c r="E41" s="76"/>
      <c r="F41" s="76"/>
      <c r="G41" s="17">
        <f t="shared" si="4"/>
        <v>1</v>
      </c>
      <c r="H41" s="18">
        <f t="shared" si="5"/>
        <v>0.48</v>
      </c>
      <c r="I41" s="17">
        <f t="shared" si="6"/>
        <v>0.22965880000000002</v>
      </c>
      <c r="J41">
        <f t="shared" si="7"/>
        <v>0.11023622400000001</v>
      </c>
    </row>
    <row r="42" spans="1:17" ht="14.4" x14ac:dyDescent="0.3">
      <c r="A42" s="75">
        <v>26</v>
      </c>
      <c r="B42" s="75">
        <v>0.4</v>
      </c>
      <c r="C42" s="75">
        <v>0.17</v>
      </c>
      <c r="D42" s="76"/>
      <c r="E42" s="76"/>
      <c r="F42" s="76"/>
      <c r="G42" s="17">
        <f t="shared" si="4"/>
        <v>1</v>
      </c>
      <c r="H42" s="18">
        <f t="shared" si="5"/>
        <v>0.4</v>
      </c>
      <c r="I42" s="17">
        <f t="shared" si="6"/>
        <v>0.55774279999999998</v>
      </c>
      <c r="J42">
        <f t="shared" si="7"/>
        <v>0.22309712000000001</v>
      </c>
    </row>
    <row r="43" spans="1:17" ht="14.4" x14ac:dyDescent="0.3">
      <c r="A43" s="75">
        <v>25</v>
      </c>
      <c r="B43" s="75">
        <v>0.85</v>
      </c>
      <c r="C43" s="75">
        <v>0.41</v>
      </c>
      <c r="D43" s="76"/>
      <c r="E43" s="76"/>
      <c r="F43" s="76"/>
      <c r="G43" s="17">
        <f t="shared" si="4"/>
        <v>1</v>
      </c>
      <c r="H43" s="18">
        <f t="shared" si="5"/>
        <v>0.85</v>
      </c>
      <c r="I43" s="17">
        <f t="shared" si="6"/>
        <v>1.3451443999999999</v>
      </c>
      <c r="J43">
        <f t="shared" si="7"/>
        <v>1.14337274</v>
      </c>
    </row>
    <row r="44" spans="1:17" ht="14.4" x14ac:dyDescent="0.3">
      <c r="A44" s="75">
        <v>24</v>
      </c>
      <c r="B44" s="75">
        <v>0.85</v>
      </c>
      <c r="C44" s="75">
        <v>0.71</v>
      </c>
      <c r="D44" s="76"/>
      <c r="E44" s="76"/>
      <c r="F44" s="76"/>
      <c r="G44" s="17">
        <f t="shared" si="4"/>
        <v>1</v>
      </c>
      <c r="H44" s="18">
        <f t="shared" si="5"/>
        <v>0.85</v>
      </c>
      <c r="I44" s="17">
        <f t="shared" si="6"/>
        <v>2.3293963999999998</v>
      </c>
      <c r="J44">
        <f t="shared" si="7"/>
        <v>1.9799869399999999</v>
      </c>
    </row>
    <row r="45" spans="1:17" ht="14.4" x14ac:dyDescent="0.3">
      <c r="A45" s="75">
        <v>23</v>
      </c>
      <c r="B45" s="75">
        <v>0.8</v>
      </c>
      <c r="C45" s="75">
        <v>0.73</v>
      </c>
      <c r="D45" s="76"/>
      <c r="E45" s="76"/>
      <c r="F45" s="76"/>
      <c r="G45" s="17">
        <f t="shared" si="4"/>
        <v>1</v>
      </c>
      <c r="H45" s="18">
        <f t="shared" si="5"/>
        <v>0.8</v>
      </c>
      <c r="I45" s="17">
        <f t="shared" si="6"/>
        <v>2.3950131999999997</v>
      </c>
      <c r="J45">
        <f t="shared" si="7"/>
        <v>1.9160105599999999</v>
      </c>
    </row>
    <row r="46" spans="1:17" ht="14.4" x14ac:dyDescent="0.3">
      <c r="A46" s="75">
        <v>22</v>
      </c>
      <c r="B46" s="75">
        <v>0.89</v>
      </c>
      <c r="C46" s="75">
        <v>0.74</v>
      </c>
      <c r="D46" s="76"/>
      <c r="E46" s="76"/>
      <c r="F46" s="76"/>
      <c r="G46" s="17">
        <f t="shared" si="4"/>
        <v>1</v>
      </c>
      <c r="H46" s="18">
        <f t="shared" si="5"/>
        <v>0.89</v>
      </c>
      <c r="I46" s="17">
        <f t="shared" si="6"/>
        <v>2.4278216000000001</v>
      </c>
      <c r="J46">
        <f t="shared" si="7"/>
        <v>2.1607612240000003</v>
      </c>
    </row>
    <row r="47" spans="1:17" ht="14.4" x14ac:dyDescent="0.3">
      <c r="A47" s="75">
        <v>21</v>
      </c>
      <c r="B47" s="75">
        <v>0.9</v>
      </c>
      <c r="C47" s="75">
        <v>0.8</v>
      </c>
      <c r="D47" s="76"/>
      <c r="E47" s="76"/>
      <c r="F47" s="76"/>
      <c r="G47" s="17">
        <f t="shared" si="4"/>
        <v>1</v>
      </c>
      <c r="H47" s="18">
        <f t="shared" si="5"/>
        <v>0.9</v>
      </c>
      <c r="I47" s="17">
        <f t="shared" si="6"/>
        <v>2.6246720000000003</v>
      </c>
      <c r="J47">
        <f t="shared" si="7"/>
        <v>2.3622048000000002</v>
      </c>
    </row>
    <row r="48" spans="1:17" ht="14.4" x14ac:dyDescent="0.3">
      <c r="A48" s="75">
        <v>20</v>
      </c>
      <c r="B48" s="75">
        <v>0.81</v>
      </c>
      <c r="C48" s="75">
        <v>0.7</v>
      </c>
      <c r="D48" s="76"/>
      <c r="E48" s="76"/>
      <c r="F48" s="76"/>
      <c r="G48" s="17">
        <f t="shared" si="4"/>
        <v>1</v>
      </c>
      <c r="H48" s="18">
        <f t="shared" si="5"/>
        <v>0.81</v>
      </c>
      <c r="I48" s="17">
        <f t="shared" si="6"/>
        <v>2.2965879999999999</v>
      </c>
      <c r="J48">
        <f t="shared" si="7"/>
        <v>1.8602362800000001</v>
      </c>
      <c r="K48" s="84"/>
    </row>
    <row r="49" spans="1:11" ht="14.4" x14ac:dyDescent="0.3">
      <c r="A49" s="75">
        <v>19</v>
      </c>
      <c r="B49" s="75">
        <v>0.81</v>
      </c>
      <c r="C49" s="75">
        <v>0.56000000000000005</v>
      </c>
      <c r="D49" s="76"/>
      <c r="E49" s="76"/>
      <c r="F49" s="76"/>
      <c r="G49" s="17">
        <f t="shared" si="4"/>
        <v>1</v>
      </c>
      <c r="H49" s="18">
        <f t="shared" si="5"/>
        <v>0.81</v>
      </c>
      <c r="I49" s="17">
        <f t="shared" si="6"/>
        <v>1.8372704000000002</v>
      </c>
      <c r="J49">
        <f t="shared" si="7"/>
        <v>1.4881890240000002</v>
      </c>
      <c r="K49" s="84"/>
    </row>
    <row r="50" spans="1:11" ht="14.4" x14ac:dyDescent="0.3">
      <c r="A50" s="75">
        <v>18</v>
      </c>
      <c r="B50" s="75">
        <v>0.95</v>
      </c>
      <c r="C50" s="75">
        <v>0.72</v>
      </c>
      <c r="D50" s="76"/>
      <c r="E50" s="76"/>
      <c r="F50" s="76"/>
      <c r="G50" s="17">
        <f t="shared" si="4"/>
        <v>1</v>
      </c>
      <c r="H50" s="18">
        <f t="shared" si="5"/>
        <v>0.95</v>
      </c>
      <c r="I50" s="17">
        <f t="shared" si="6"/>
        <v>2.3622047999999998</v>
      </c>
      <c r="J50">
        <f t="shared" si="7"/>
        <v>2.2440945599999997</v>
      </c>
    </row>
    <row r="51" spans="1:11" ht="14.4" x14ac:dyDescent="0.3">
      <c r="A51" s="75">
        <v>17</v>
      </c>
      <c r="B51" s="75">
        <v>1.3</v>
      </c>
      <c r="C51" s="75">
        <v>0.66</v>
      </c>
      <c r="D51" s="76"/>
      <c r="E51" s="76"/>
      <c r="F51" s="76"/>
      <c r="G51" s="17">
        <f t="shared" si="4"/>
        <v>1</v>
      </c>
      <c r="H51" s="18">
        <f t="shared" si="5"/>
        <v>1.3</v>
      </c>
      <c r="I51" s="17">
        <f t="shared" si="6"/>
        <v>2.1653544</v>
      </c>
      <c r="J51">
        <f t="shared" si="7"/>
        <v>2.8149607200000002</v>
      </c>
    </row>
    <row r="52" spans="1:11" x14ac:dyDescent="0.25">
      <c r="A52" s="75">
        <v>16</v>
      </c>
      <c r="B52" s="75">
        <v>1.5</v>
      </c>
      <c r="C52" s="75">
        <v>0.89</v>
      </c>
      <c r="G52" s="17">
        <f t="shared" si="4"/>
        <v>1</v>
      </c>
      <c r="H52" s="18">
        <f t="shared" si="5"/>
        <v>1.5</v>
      </c>
      <c r="I52" s="17">
        <f t="shared" si="6"/>
        <v>2.9199476</v>
      </c>
      <c r="J52">
        <f t="shared" si="7"/>
        <v>4.3799213999999997</v>
      </c>
    </row>
    <row r="53" spans="1:11" x14ac:dyDescent="0.25">
      <c r="A53" s="75">
        <v>15</v>
      </c>
      <c r="B53" s="75">
        <v>1.6</v>
      </c>
      <c r="C53" s="75">
        <v>0.93</v>
      </c>
      <c r="G53" s="17">
        <f t="shared" si="4"/>
        <v>1</v>
      </c>
      <c r="H53" s="18">
        <f t="shared" si="5"/>
        <v>1.6</v>
      </c>
      <c r="I53" s="17">
        <f t="shared" si="6"/>
        <v>3.0511812000000003</v>
      </c>
      <c r="J53">
        <f t="shared" si="7"/>
        <v>4.8818899200000008</v>
      </c>
    </row>
    <row r="54" spans="1:11" x14ac:dyDescent="0.25">
      <c r="A54" s="75">
        <v>14</v>
      </c>
      <c r="B54" s="75">
        <v>1.4</v>
      </c>
      <c r="C54" s="75">
        <v>0.62</v>
      </c>
      <c r="G54" s="17">
        <f t="shared" si="4"/>
        <v>1</v>
      </c>
      <c r="H54" s="18">
        <f t="shared" si="5"/>
        <v>1.4</v>
      </c>
      <c r="I54" s="17">
        <f t="shared" si="6"/>
        <v>2.0341208000000002</v>
      </c>
      <c r="J54">
        <f t="shared" si="7"/>
        <v>2.8477691200000002</v>
      </c>
    </row>
    <row r="55" spans="1:11" x14ac:dyDescent="0.25">
      <c r="A55" s="75">
        <v>13</v>
      </c>
      <c r="B55" s="75">
        <v>1.4</v>
      </c>
      <c r="C55" s="75">
        <v>0.7</v>
      </c>
      <c r="G55" s="17">
        <f t="shared" si="4"/>
        <v>1</v>
      </c>
      <c r="H55" s="18">
        <f t="shared" si="5"/>
        <v>1.4</v>
      </c>
      <c r="I55" s="17">
        <f t="shared" si="6"/>
        <v>2.2965879999999999</v>
      </c>
      <c r="J55">
        <f t="shared" si="7"/>
        <v>3.2152231999999996</v>
      </c>
    </row>
    <row r="56" spans="1:11" x14ac:dyDescent="0.25">
      <c r="A56" s="75">
        <v>12</v>
      </c>
      <c r="B56" s="75">
        <v>1.5</v>
      </c>
      <c r="C56" s="75">
        <v>0.67</v>
      </c>
      <c r="G56" s="17">
        <f t="shared" si="4"/>
        <v>1</v>
      </c>
      <c r="H56" s="18">
        <f t="shared" si="5"/>
        <v>1.5</v>
      </c>
      <c r="I56" s="17">
        <f t="shared" si="6"/>
        <v>2.1981628</v>
      </c>
      <c r="J56">
        <f t="shared" si="7"/>
        <v>3.2972441999999997</v>
      </c>
    </row>
    <row r="57" spans="1:11" x14ac:dyDescent="0.25">
      <c r="A57" s="75">
        <v>11</v>
      </c>
      <c r="B57" s="75">
        <v>1.5</v>
      </c>
      <c r="C57" s="75">
        <v>0.77</v>
      </c>
      <c r="G57" s="17">
        <f t="shared" si="4"/>
        <v>1</v>
      </c>
      <c r="H57" s="18">
        <f t="shared" si="5"/>
        <v>1.5</v>
      </c>
      <c r="I57" s="17">
        <f t="shared" si="6"/>
        <v>2.5262468</v>
      </c>
      <c r="J57">
        <f t="shared" si="7"/>
        <v>3.7893702</v>
      </c>
    </row>
    <row r="58" spans="1:11" x14ac:dyDescent="0.25">
      <c r="A58" s="75">
        <v>10</v>
      </c>
      <c r="B58" s="75">
        <v>1.5</v>
      </c>
      <c r="C58" s="75">
        <v>1.1299999999999999</v>
      </c>
      <c r="G58" s="17">
        <f t="shared" si="4"/>
        <v>1</v>
      </c>
      <c r="H58" s="18">
        <f t="shared" si="5"/>
        <v>1.5</v>
      </c>
      <c r="I58" s="17">
        <f t="shared" si="6"/>
        <v>3.7073491999999995</v>
      </c>
      <c r="J58">
        <f t="shared" si="7"/>
        <v>5.5610237999999992</v>
      </c>
    </row>
    <row r="59" spans="1:11" x14ac:dyDescent="0.25">
      <c r="A59" s="75">
        <v>9</v>
      </c>
      <c r="B59" s="75">
        <v>1.65</v>
      </c>
      <c r="C59" s="75">
        <v>0.56999999999999995</v>
      </c>
      <c r="G59" s="17">
        <f t="shared" si="4"/>
        <v>1</v>
      </c>
      <c r="H59" s="18">
        <f t="shared" si="5"/>
        <v>1.65</v>
      </c>
      <c r="I59" s="17">
        <f t="shared" si="6"/>
        <v>1.8700787999999999</v>
      </c>
      <c r="J59">
        <f t="shared" si="7"/>
        <v>3.0856300199999995</v>
      </c>
    </row>
    <row r="60" spans="1:11" x14ac:dyDescent="0.25">
      <c r="A60" s="75">
        <v>8</v>
      </c>
      <c r="B60" s="75">
        <v>1.5</v>
      </c>
      <c r="C60" s="75">
        <v>0.87</v>
      </c>
      <c r="G60" s="17">
        <f t="shared" si="4"/>
        <v>1</v>
      </c>
      <c r="H60" s="18">
        <f t="shared" si="5"/>
        <v>1.5</v>
      </c>
      <c r="I60" s="17">
        <f t="shared" si="6"/>
        <v>2.8543308000000001</v>
      </c>
      <c r="J60">
        <f t="shared" si="7"/>
        <v>4.2814962000000003</v>
      </c>
    </row>
    <row r="61" spans="1:11" x14ac:dyDescent="0.25">
      <c r="A61" s="75">
        <v>7</v>
      </c>
      <c r="B61" s="75">
        <v>1.5</v>
      </c>
      <c r="C61" s="75">
        <v>0.66</v>
      </c>
      <c r="G61" s="17">
        <f t="shared" si="4"/>
        <v>1</v>
      </c>
      <c r="H61" s="18">
        <f t="shared" si="5"/>
        <v>1.5</v>
      </c>
      <c r="I61" s="17">
        <f t="shared" si="6"/>
        <v>2.1653544</v>
      </c>
      <c r="J61">
        <f t="shared" si="7"/>
        <v>3.2480316</v>
      </c>
    </row>
    <row r="62" spans="1:11" x14ac:dyDescent="0.25">
      <c r="A62" s="75">
        <v>6</v>
      </c>
      <c r="B62" s="75">
        <v>1</v>
      </c>
      <c r="C62" s="75">
        <v>0.28999999999999998</v>
      </c>
      <c r="G62" s="17">
        <f t="shared" si="4"/>
        <v>1</v>
      </c>
      <c r="H62" s="18">
        <f t="shared" si="5"/>
        <v>1</v>
      </c>
      <c r="I62" s="17">
        <f t="shared" si="6"/>
        <v>0.95144359999999994</v>
      </c>
      <c r="J62">
        <f t="shared" si="7"/>
        <v>0.95144359999999994</v>
      </c>
    </row>
    <row r="63" spans="1:11" x14ac:dyDescent="0.25">
      <c r="A63" s="75">
        <v>5</v>
      </c>
      <c r="B63" s="75">
        <v>0.8</v>
      </c>
      <c r="C63" s="75">
        <v>0.19</v>
      </c>
      <c r="G63" s="17">
        <f t="shared" si="4"/>
        <v>1</v>
      </c>
      <c r="H63" s="18">
        <f t="shared" si="5"/>
        <v>0.8</v>
      </c>
      <c r="I63" s="17">
        <f t="shared" si="6"/>
        <v>0.62335960000000001</v>
      </c>
      <c r="J63">
        <f t="shared" si="7"/>
        <v>0.49868768000000002</v>
      </c>
    </row>
    <row r="64" spans="1:11" x14ac:dyDescent="0.25">
      <c r="A64" s="75">
        <v>4</v>
      </c>
      <c r="B64" s="75">
        <v>0.4</v>
      </c>
      <c r="C64" s="75">
        <v>0.04</v>
      </c>
      <c r="G64" s="17">
        <f t="shared" si="4"/>
        <v>1</v>
      </c>
      <c r="H64" s="18">
        <f t="shared" si="5"/>
        <v>0.4</v>
      </c>
      <c r="I64" s="17">
        <f t="shared" si="6"/>
        <v>0.13123360000000001</v>
      </c>
      <c r="J64">
        <f t="shared" si="7"/>
        <v>5.2493440000000002E-2</v>
      </c>
    </row>
    <row r="65" spans="1:11" x14ac:dyDescent="0.25">
      <c r="A65" s="75">
        <v>3</v>
      </c>
      <c r="B65" s="75">
        <v>0.01</v>
      </c>
      <c r="C65" s="75">
        <v>0.01</v>
      </c>
      <c r="G65" s="17">
        <f t="shared" si="4"/>
        <v>1</v>
      </c>
      <c r="H65" s="18">
        <f t="shared" si="5"/>
        <v>0.01</v>
      </c>
      <c r="I65" s="17">
        <f t="shared" si="6"/>
        <v>3.2808400000000001E-2</v>
      </c>
      <c r="J65">
        <f t="shared" si="7"/>
        <v>3.2808400000000003E-4</v>
      </c>
    </row>
    <row r="66" spans="1:11" x14ac:dyDescent="0.25">
      <c r="A66" s="75">
        <v>2</v>
      </c>
      <c r="B66" s="75">
        <v>0</v>
      </c>
      <c r="C66" s="75">
        <v>0</v>
      </c>
      <c r="G66" s="85"/>
    </row>
    <row r="67" spans="1:11" x14ac:dyDescent="0.25">
      <c r="A67" s="75"/>
      <c r="B67" s="75"/>
      <c r="C67" s="75"/>
      <c r="G67" s="85"/>
    </row>
    <row r="68" spans="1:11" ht="14.4" x14ac:dyDescent="0.3">
      <c r="A68" s="75"/>
      <c r="B68" s="75"/>
      <c r="C68" s="75"/>
      <c r="D68" s="76"/>
      <c r="E68" s="76"/>
      <c r="F68" s="76"/>
      <c r="G68" s="76"/>
    </row>
    <row r="69" spans="1:11" x14ac:dyDescent="0.25">
      <c r="G69" s="85"/>
    </row>
    <row r="70" spans="1:11" ht="14.4" x14ac:dyDescent="0.3">
      <c r="A70" s="74" t="s">
        <v>15</v>
      </c>
      <c r="B70" s="86"/>
      <c r="C70" s="86"/>
      <c r="D70" s="76"/>
      <c r="E70" s="76"/>
      <c r="F70" s="76"/>
      <c r="G70" s="76"/>
    </row>
    <row r="71" spans="1:11" ht="14.4" x14ac:dyDescent="0.3">
      <c r="A71" s="77" t="s">
        <v>129</v>
      </c>
      <c r="B71" s="77"/>
      <c r="C71" s="77"/>
      <c r="D71" s="76"/>
      <c r="E71" s="76"/>
      <c r="F71" s="76"/>
      <c r="G71" s="12" t="s">
        <v>35</v>
      </c>
      <c r="H71" s="12" t="s">
        <v>36</v>
      </c>
      <c r="I71" s="12" t="s">
        <v>37</v>
      </c>
      <c r="J71" s="12" t="s">
        <v>38</v>
      </c>
      <c r="K71" s="12" t="s">
        <v>39</v>
      </c>
    </row>
    <row r="72" spans="1:11" ht="15" thickBot="1" x14ac:dyDescent="0.35">
      <c r="A72" s="87" t="s">
        <v>130</v>
      </c>
      <c r="B72" s="87" t="s">
        <v>41</v>
      </c>
      <c r="C72" s="88" t="s">
        <v>42</v>
      </c>
      <c r="D72" s="76"/>
      <c r="E72" s="76"/>
      <c r="F72" s="76" t="s">
        <v>56</v>
      </c>
      <c r="G72" s="12" t="s">
        <v>43</v>
      </c>
      <c r="H72" s="12" t="s">
        <v>43</v>
      </c>
      <c r="I72" s="12" t="s">
        <v>44</v>
      </c>
      <c r="J72" s="12" t="s">
        <v>45</v>
      </c>
      <c r="K72" s="12" t="s">
        <v>45</v>
      </c>
    </row>
    <row r="73" spans="1:11" ht="15" thickTop="1" x14ac:dyDescent="0.3">
      <c r="A73" s="79">
        <v>54</v>
      </c>
      <c r="B73" s="79">
        <v>0.25</v>
      </c>
      <c r="C73" s="79">
        <v>-0.3</v>
      </c>
      <c r="D73" s="89"/>
      <c r="E73" s="79" t="s">
        <v>47</v>
      </c>
      <c r="F73" s="89">
        <v>3</v>
      </c>
      <c r="G73" s="17"/>
      <c r="H73" s="17"/>
      <c r="I73" s="17"/>
      <c r="J73"/>
      <c r="K73"/>
    </row>
    <row r="74" spans="1:11" ht="14.4" x14ac:dyDescent="0.3">
      <c r="A74" s="79">
        <v>52</v>
      </c>
      <c r="B74" s="79">
        <v>0.88</v>
      </c>
      <c r="C74" s="79">
        <v>-0.2</v>
      </c>
      <c r="D74" s="76"/>
      <c r="E74" s="79" t="s">
        <v>48</v>
      </c>
      <c r="F74" s="89">
        <v>54</v>
      </c>
      <c r="G74" s="17">
        <f>((A75-A73)/2)*-1</f>
        <v>2</v>
      </c>
      <c r="H74" s="18">
        <f>B74</f>
        <v>0.88</v>
      </c>
      <c r="I74" s="17">
        <f>C74*3.28084</f>
        <v>-0.65616800000000008</v>
      </c>
      <c r="J74">
        <f>G74*H74*I74</f>
        <v>-1.1548556800000001</v>
      </c>
      <c r="K74">
        <f>SUM(J74:J96)</f>
        <v>152.91503114</v>
      </c>
    </row>
    <row r="75" spans="1:11" ht="14.4" x14ac:dyDescent="0.3">
      <c r="A75" s="79">
        <v>50</v>
      </c>
      <c r="B75" s="79">
        <v>1.1000000000000001</v>
      </c>
      <c r="C75" s="79">
        <v>0.27</v>
      </c>
      <c r="D75" s="76"/>
      <c r="E75" s="76"/>
      <c r="F75" s="76"/>
      <c r="G75" s="17">
        <f t="shared" ref="G75:G96" si="8">((A76-A74)/2)*-1</f>
        <v>2</v>
      </c>
      <c r="H75" s="18">
        <f t="shared" ref="H75:H96" si="9">B75</f>
        <v>1.1000000000000001</v>
      </c>
      <c r="I75" s="17">
        <f t="shared" ref="I75:I96" si="10">C75*3.28084</f>
        <v>0.88582680000000003</v>
      </c>
      <c r="J75">
        <f t="shared" ref="J75:J96" si="11">G75*H75*I75</f>
        <v>1.9488189600000003</v>
      </c>
    </row>
    <row r="76" spans="1:11" ht="14.4" x14ac:dyDescent="0.3">
      <c r="A76" s="79">
        <v>48</v>
      </c>
      <c r="B76" s="79">
        <v>1.75</v>
      </c>
      <c r="C76" s="79">
        <v>0.45</v>
      </c>
      <c r="D76" s="76"/>
      <c r="E76" s="76"/>
      <c r="F76" s="76"/>
      <c r="G76" s="17">
        <f t="shared" si="8"/>
        <v>2</v>
      </c>
      <c r="H76" s="18">
        <f t="shared" si="9"/>
        <v>1.75</v>
      </c>
      <c r="I76" s="17">
        <f t="shared" si="10"/>
        <v>1.476378</v>
      </c>
      <c r="J76">
        <f t="shared" si="11"/>
        <v>5.1673229999999997</v>
      </c>
    </row>
    <row r="77" spans="1:11" ht="14.4" x14ac:dyDescent="0.3">
      <c r="A77" s="79">
        <v>46</v>
      </c>
      <c r="B77" s="79">
        <v>1.8</v>
      </c>
      <c r="C77" s="79">
        <v>0.3</v>
      </c>
      <c r="D77" s="76"/>
      <c r="E77" s="76"/>
      <c r="F77" s="76"/>
      <c r="G77" s="17">
        <f t="shared" si="8"/>
        <v>2</v>
      </c>
      <c r="H77" s="18">
        <f t="shared" si="9"/>
        <v>1.8</v>
      </c>
      <c r="I77" s="17">
        <f t="shared" si="10"/>
        <v>0.9842519999999999</v>
      </c>
      <c r="J77">
        <f t="shared" si="11"/>
        <v>3.5433071999999997</v>
      </c>
    </row>
    <row r="78" spans="1:11" ht="14.4" x14ac:dyDescent="0.3">
      <c r="A78" s="79">
        <v>44</v>
      </c>
      <c r="B78" s="79">
        <v>1.9</v>
      </c>
      <c r="C78" s="79">
        <v>0.88</v>
      </c>
      <c r="D78" s="76"/>
      <c r="E78" s="76"/>
      <c r="F78" s="76"/>
      <c r="G78" s="17">
        <f t="shared" si="8"/>
        <v>2</v>
      </c>
      <c r="H78" s="18">
        <f t="shared" si="9"/>
        <v>1.9</v>
      </c>
      <c r="I78" s="17">
        <f t="shared" si="10"/>
        <v>2.8871392</v>
      </c>
      <c r="J78">
        <f t="shared" si="11"/>
        <v>10.97112896</v>
      </c>
    </row>
    <row r="79" spans="1:11" ht="14.4" x14ac:dyDescent="0.3">
      <c r="A79" s="79">
        <v>42</v>
      </c>
      <c r="B79" s="79">
        <v>2.1</v>
      </c>
      <c r="C79" s="79">
        <v>0.7</v>
      </c>
      <c r="D79" s="76"/>
      <c r="E79" s="76"/>
      <c r="F79" s="76"/>
      <c r="G79" s="17">
        <f t="shared" si="8"/>
        <v>2</v>
      </c>
      <c r="H79" s="18">
        <f t="shared" si="9"/>
        <v>2.1</v>
      </c>
      <c r="I79" s="17">
        <f t="shared" si="10"/>
        <v>2.2965879999999999</v>
      </c>
      <c r="J79">
        <f t="shared" si="11"/>
        <v>9.6456695999999997</v>
      </c>
    </row>
    <row r="80" spans="1:11" ht="14.4" x14ac:dyDescent="0.3">
      <c r="A80" s="79">
        <v>40</v>
      </c>
      <c r="B80" s="79">
        <v>2</v>
      </c>
      <c r="C80" s="79">
        <v>1.47</v>
      </c>
      <c r="D80" s="89"/>
      <c r="E80" s="89"/>
      <c r="F80" s="76"/>
      <c r="G80" s="17">
        <f t="shared" si="8"/>
        <v>2</v>
      </c>
      <c r="H80" s="18">
        <f t="shared" si="9"/>
        <v>2</v>
      </c>
      <c r="I80" s="17">
        <f t="shared" si="10"/>
        <v>4.8228347999999999</v>
      </c>
      <c r="J80">
        <f t="shared" si="11"/>
        <v>19.291339199999999</v>
      </c>
    </row>
    <row r="81" spans="1:10" ht="14.4" x14ac:dyDescent="0.3">
      <c r="A81" s="79">
        <v>38</v>
      </c>
      <c r="B81" s="79">
        <v>2</v>
      </c>
      <c r="C81" s="79">
        <v>0.81</v>
      </c>
      <c r="D81" s="90"/>
      <c r="E81" s="89"/>
      <c r="F81" s="76"/>
      <c r="G81" s="17">
        <f t="shared" si="8"/>
        <v>2</v>
      </c>
      <c r="H81" s="18">
        <f t="shared" si="9"/>
        <v>2</v>
      </c>
      <c r="I81" s="17">
        <f t="shared" si="10"/>
        <v>2.6574804000000003</v>
      </c>
      <c r="J81">
        <f t="shared" si="11"/>
        <v>10.629921600000001</v>
      </c>
    </row>
    <row r="82" spans="1:10" ht="14.4" x14ac:dyDescent="0.3">
      <c r="A82" s="79">
        <v>36</v>
      </c>
      <c r="B82" s="79">
        <v>1.9</v>
      </c>
      <c r="C82" s="79">
        <v>0.91</v>
      </c>
      <c r="D82" s="89"/>
      <c r="E82" s="89"/>
      <c r="F82" s="76"/>
      <c r="G82" s="17">
        <f t="shared" si="8"/>
        <v>2</v>
      </c>
      <c r="H82" s="18">
        <f t="shared" si="9"/>
        <v>1.9</v>
      </c>
      <c r="I82" s="17">
        <f t="shared" si="10"/>
        <v>2.9855643999999999</v>
      </c>
      <c r="J82">
        <f t="shared" si="11"/>
        <v>11.345144719999999</v>
      </c>
    </row>
    <row r="83" spans="1:10" ht="14.4" x14ac:dyDescent="0.3">
      <c r="A83" s="79">
        <v>34</v>
      </c>
      <c r="B83" s="79">
        <v>1.9</v>
      </c>
      <c r="C83" s="79">
        <v>1.34</v>
      </c>
      <c r="D83" s="76"/>
      <c r="E83" s="76"/>
      <c r="F83" s="76"/>
      <c r="G83" s="17">
        <f t="shared" si="8"/>
        <v>2</v>
      </c>
      <c r="H83" s="18">
        <f t="shared" si="9"/>
        <v>1.9</v>
      </c>
      <c r="I83" s="17">
        <f t="shared" si="10"/>
        <v>4.3963255999999999</v>
      </c>
      <c r="J83">
        <f t="shared" si="11"/>
        <v>16.70603728</v>
      </c>
    </row>
    <row r="84" spans="1:10" ht="14.4" x14ac:dyDescent="0.3">
      <c r="A84" s="79">
        <v>32</v>
      </c>
      <c r="B84" s="79">
        <v>1.6</v>
      </c>
      <c r="C84" s="79">
        <v>1.34</v>
      </c>
      <c r="G84" s="17">
        <f t="shared" si="8"/>
        <v>2</v>
      </c>
      <c r="H84" s="18">
        <f t="shared" si="9"/>
        <v>1.6</v>
      </c>
      <c r="I84" s="17">
        <f t="shared" si="10"/>
        <v>4.3963255999999999</v>
      </c>
      <c r="J84">
        <f t="shared" si="11"/>
        <v>14.06824192</v>
      </c>
    </row>
    <row r="85" spans="1:10" ht="14.4" x14ac:dyDescent="0.3">
      <c r="A85" s="79">
        <v>30</v>
      </c>
      <c r="B85" s="79">
        <v>1.5</v>
      </c>
      <c r="C85" s="79">
        <v>0.96</v>
      </c>
      <c r="G85" s="17">
        <f t="shared" si="8"/>
        <v>2</v>
      </c>
      <c r="H85" s="18">
        <f t="shared" si="9"/>
        <v>1.5</v>
      </c>
      <c r="I85" s="17">
        <f t="shared" si="10"/>
        <v>3.1496063999999997</v>
      </c>
      <c r="J85">
        <f t="shared" si="11"/>
        <v>9.4488191999999991</v>
      </c>
    </row>
    <row r="86" spans="1:10" ht="14.4" x14ac:dyDescent="0.3">
      <c r="A86" s="79">
        <v>28</v>
      </c>
      <c r="B86" s="79">
        <v>1.3</v>
      </c>
      <c r="C86" s="79">
        <v>0.79</v>
      </c>
      <c r="G86" s="17">
        <f t="shared" si="8"/>
        <v>2</v>
      </c>
      <c r="H86" s="18">
        <f t="shared" si="9"/>
        <v>1.3</v>
      </c>
      <c r="I86" s="17">
        <f t="shared" si="10"/>
        <v>2.5918635999999999</v>
      </c>
      <c r="J86">
        <f t="shared" si="11"/>
        <v>6.73884536</v>
      </c>
    </row>
    <row r="87" spans="1:10" ht="14.4" x14ac:dyDescent="0.3">
      <c r="A87" s="79">
        <v>26</v>
      </c>
      <c r="B87" s="79">
        <v>1.5</v>
      </c>
      <c r="C87" s="79">
        <v>0.86</v>
      </c>
      <c r="G87" s="17">
        <f t="shared" si="8"/>
        <v>2</v>
      </c>
      <c r="H87" s="18">
        <f t="shared" si="9"/>
        <v>1.5</v>
      </c>
      <c r="I87" s="17">
        <f t="shared" si="10"/>
        <v>2.8215224000000001</v>
      </c>
      <c r="J87">
        <f t="shared" si="11"/>
        <v>8.4645672000000012</v>
      </c>
    </row>
    <row r="88" spans="1:10" ht="14.4" x14ac:dyDescent="0.3">
      <c r="A88" s="79">
        <v>24</v>
      </c>
      <c r="B88" s="79">
        <v>1.4</v>
      </c>
      <c r="C88" s="79">
        <v>0.65</v>
      </c>
      <c r="G88" s="17">
        <f t="shared" si="8"/>
        <v>2</v>
      </c>
      <c r="H88" s="18">
        <f t="shared" si="9"/>
        <v>1.4</v>
      </c>
      <c r="I88" s="17">
        <f t="shared" si="10"/>
        <v>2.1325460000000001</v>
      </c>
      <c r="J88">
        <f t="shared" si="11"/>
        <v>5.9711287999999998</v>
      </c>
    </row>
    <row r="89" spans="1:10" ht="14.4" x14ac:dyDescent="0.3">
      <c r="A89" s="79">
        <v>22</v>
      </c>
      <c r="B89" s="79">
        <v>1.3</v>
      </c>
      <c r="C89" s="79">
        <v>0.36</v>
      </c>
      <c r="G89" s="17">
        <f t="shared" si="8"/>
        <v>2.5</v>
      </c>
      <c r="H89" s="18">
        <f t="shared" si="9"/>
        <v>1.3</v>
      </c>
      <c r="I89" s="17">
        <f t="shared" si="10"/>
        <v>1.1811023999999999</v>
      </c>
      <c r="J89">
        <f t="shared" si="11"/>
        <v>3.8385827999999997</v>
      </c>
    </row>
    <row r="90" spans="1:10" ht="14.4" x14ac:dyDescent="0.3">
      <c r="A90" s="79">
        <v>19</v>
      </c>
      <c r="B90" s="79">
        <v>1.2</v>
      </c>
      <c r="C90" s="79">
        <v>0.4</v>
      </c>
      <c r="G90" s="17">
        <f t="shared" si="8"/>
        <v>3</v>
      </c>
      <c r="H90" s="18">
        <f t="shared" si="9"/>
        <v>1.2</v>
      </c>
      <c r="I90" s="17">
        <f t="shared" si="10"/>
        <v>1.3123360000000002</v>
      </c>
      <c r="J90">
        <f t="shared" si="11"/>
        <v>4.7244096000000004</v>
      </c>
    </row>
    <row r="91" spans="1:10" ht="14.4" x14ac:dyDescent="0.3">
      <c r="A91" s="79">
        <v>16</v>
      </c>
      <c r="B91" s="79">
        <v>1.5</v>
      </c>
      <c r="C91" s="79">
        <v>0.42</v>
      </c>
      <c r="G91" s="17">
        <f t="shared" si="8"/>
        <v>2.5</v>
      </c>
      <c r="H91" s="18">
        <f t="shared" si="9"/>
        <v>1.5</v>
      </c>
      <c r="I91" s="17">
        <f t="shared" si="10"/>
        <v>1.3779527999999999</v>
      </c>
      <c r="J91">
        <f t="shared" si="11"/>
        <v>5.1673229999999997</v>
      </c>
    </row>
    <row r="92" spans="1:10" ht="14.4" x14ac:dyDescent="0.3">
      <c r="A92" s="79">
        <v>14</v>
      </c>
      <c r="B92" s="79">
        <v>1.8</v>
      </c>
      <c r="C92" s="79">
        <v>0.33</v>
      </c>
      <c r="G92" s="17">
        <f t="shared" si="8"/>
        <v>2</v>
      </c>
      <c r="H92" s="18">
        <f t="shared" si="9"/>
        <v>1.8</v>
      </c>
      <c r="I92" s="17">
        <f t="shared" si="10"/>
        <v>1.0826772</v>
      </c>
      <c r="J92">
        <f t="shared" si="11"/>
        <v>3.8976379200000002</v>
      </c>
    </row>
    <row r="93" spans="1:10" ht="14.4" x14ac:dyDescent="0.3">
      <c r="A93" s="79">
        <v>12</v>
      </c>
      <c r="B93" s="79">
        <v>1.7</v>
      </c>
      <c r="C93" s="79">
        <v>0.11</v>
      </c>
      <c r="G93" s="17">
        <f t="shared" si="8"/>
        <v>2</v>
      </c>
      <c r="H93" s="18">
        <f t="shared" si="9"/>
        <v>1.7</v>
      </c>
      <c r="I93" s="17">
        <f t="shared" si="10"/>
        <v>0.3608924</v>
      </c>
      <c r="J93">
        <f t="shared" si="11"/>
        <v>1.2270341599999999</v>
      </c>
    </row>
    <row r="94" spans="1:10" ht="14.4" x14ac:dyDescent="0.3">
      <c r="A94" s="79">
        <v>10</v>
      </c>
      <c r="B94" s="79">
        <v>0.9</v>
      </c>
      <c r="C94" s="79">
        <v>0.12</v>
      </c>
      <c r="G94" s="17">
        <f t="shared" si="8"/>
        <v>2</v>
      </c>
      <c r="H94" s="18">
        <f t="shared" si="9"/>
        <v>0.9</v>
      </c>
      <c r="I94" s="17">
        <f t="shared" si="10"/>
        <v>0.39370079999999996</v>
      </c>
      <c r="J94">
        <f t="shared" si="11"/>
        <v>0.70866143999999998</v>
      </c>
    </row>
    <row r="95" spans="1:10" ht="14.4" x14ac:dyDescent="0.3">
      <c r="A95" s="79">
        <v>8</v>
      </c>
      <c r="B95" s="79">
        <v>0.3</v>
      </c>
      <c r="C95" s="79">
        <v>0.04</v>
      </c>
      <c r="G95" s="17">
        <f t="shared" si="8"/>
        <v>2.5</v>
      </c>
      <c r="H95" s="18">
        <f t="shared" si="9"/>
        <v>0.3</v>
      </c>
      <c r="I95" s="17">
        <f t="shared" si="10"/>
        <v>0.13123360000000001</v>
      </c>
      <c r="J95">
        <f t="shared" si="11"/>
        <v>9.8425200000000004E-2</v>
      </c>
    </row>
    <row r="96" spans="1:10" ht="14.4" x14ac:dyDescent="0.3">
      <c r="A96" s="79">
        <v>5</v>
      </c>
      <c r="B96" s="79">
        <v>0.3</v>
      </c>
      <c r="C96" s="79">
        <v>0.19</v>
      </c>
      <c r="G96" s="17">
        <f t="shared" si="8"/>
        <v>2.5</v>
      </c>
      <c r="H96" s="18">
        <f t="shared" si="9"/>
        <v>0.3</v>
      </c>
      <c r="I96" s="17">
        <f t="shared" si="10"/>
        <v>0.62335960000000001</v>
      </c>
      <c r="J96">
        <f t="shared" si="11"/>
        <v>0.46751969999999998</v>
      </c>
    </row>
    <row r="97" spans="1:11" ht="14.4" x14ac:dyDescent="0.3">
      <c r="A97" s="79">
        <v>3</v>
      </c>
      <c r="B97" s="79">
        <v>0.15</v>
      </c>
      <c r="C97" s="79">
        <v>0.05</v>
      </c>
    </row>
    <row r="100" spans="1:11" ht="14.4" x14ac:dyDescent="0.3">
      <c r="A100" s="74" t="s">
        <v>15</v>
      </c>
      <c r="B100" s="75"/>
      <c r="C100" s="75"/>
      <c r="D100" s="76"/>
      <c r="E100" s="76"/>
      <c r="F100" s="76"/>
    </row>
    <row r="101" spans="1:11" ht="14.4" x14ac:dyDescent="0.3">
      <c r="A101" s="74" t="s">
        <v>131</v>
      </c>
      <c r="B101" s="74"/>
      <c r="C101" s="74"/>
      <c r="D101" s="76"/>
      <c r="E101" s="76"/>
      <c r="F101" s="76"/>
      <c r="G101" s="12" t="s">
        <v>35</v>
      </c>
      <c r="H101" s="12" t="s">
        <v>36</v>
      </c>
      <c r="I101" s="12" t="s">
        <v>37</v>
      </c>
      <c r="J101" s="12" t="s">
        <v>38</v>
      </c>
      <c r="K101" s="12" t="s">
        <v>39</v>
      </c>
    </row>
    <row r="102" spans="1:11" ht="14.4" x14ac:dyDescent="0.3">
      <c r="A102" s="83" t="s">
        <v>132</v>
      </c>
      <c r="B102" s="83" t="s">
        <v>41</v>
      </c>
      <c r="C102" s="91" t="s">
        <v>42</v>
      </c>
      <c r="D102" s="76"/>
      <c r="E102" s="76"/>
      <c r="F102" s="76"/>
      <c r="G102" s="12" t="s">
        <v>43</v>
      </c>
      <c r="H102" s="12" t="s">
        <v>43</v>
      </c>
      <c r="I102" s="12" t="s">
        <v>44</v>
      </c>
      <c r="J102" s="12" t="s">
        <v>45</v>
      </c>
      <c r="K102" s="12" t="s">
        <v>45</v>
      </c>
    </row>
    <row r="103" spans="1:11" ht="14.4" x14ac:dyDescent="0.3">
      <c r="A103" s="79">
        <v>4</v>
      </c>
      <c r="B103" s="79">
        <v>0</v>
      </c>
      <c r="C103" s="79">
        <v>0</v>
      </c>
      <c r="D103" s="76"/>
      <c r="E103" s="76"/>
      <c r="F103" s="79" t="s">
        <v>46</v>
      </c>
      <c r="G103" s="17"/>
      <c r="H103" s="17"/>
      <c r="I103" s="17"/>
      <c r="J103"/>
      <c r="K103"/>
    </row>
    <row r="104" spans="1:11" ht="14.4" x14ac:dyDescent="0.3">
      <c r="A104" s="79">
        <v>4.3</v>
      </c>
      <c r="B104" s="79">
        <v>0.05</v>
      </c>
      <c r="C104" s="79">
        <v>-0.02</v>
      </c>
      <c r="D104" s="76"/>
      <c r="E104" s="79" t="s">
        <v>47</v>
      </c>
      <c r="F104" s="79">
        <v>17.399999999999999</v>
      </c>
      <c r="G104" s="17">
        <f>(A105-A103)*3.28084/2</f>
        <v>0.98425199999999946</v>
      </c>
      <c r="H104" s="18">
        <f>B104</f>
        <v>0.05</v>
      </c>
      <c r="I104" s="17">
        <f>C104*3.28084</f>
        <v>-6.5616800000000003E-2</v>
      </c>
      <c r="J104">
        <f>G104*H104*I104</f>
        <v>-3.2291733316799982E-3</v>
      </c>
      <c r="K104">
        <f>SUM(J104:J130)</f>
        <v>43.243743768970361</v>
      </c>
    </row>
    <row r="105" spans="1:11" ht="14.4" x14ac:dyDescent="0.3">
      <c r="A105" s="79">
        <v>4.5999999999999996</v>
      </c>
      <c r="B105" s="79">
        <v>0.25</v>
      </c>
      <c r="C105" s="79">
        <v>0.4</v>
      </c>
      <c r="D105" s="76"/>
      <c r="E105" s="79" t="s">
        <v>48</v>
      </c>
      <c r="F105" s="79">
        <v>4</v>
      </c>
      <c r="G105" s="17">
        <f t="shared" ref="G105:G130" si="12">(A106-A104)*3.28084/2</f>
        <v>1.1482940000000004</v>
      </c>
      <c r="H105" s="18">
        <f t="shared" ref="H105:H130" si="13">B105</f>
        <v>0.25</v>
      </c>
      <c r="I105" s="17">
        <f t="shared" ref="I105:I130" si="14">C105*3.28084</f>
        <v>1.3123360000000002</v>
      </c>
      <c r="J105">
        <f t="shared" ref="J105:J130" si="15">G105*H105*I105</f>
        <v>0.37673688869600019</v>
      </c>
    </row>
    <row r="106" spans="1:11" ht="14.4" x14ac:dyDescent="0.3">
      <c r="A106" s="79">
        <v>5</v>
      </c>
      <c r="B106" s="79">
        <v>0.35</v>
      </c>
      <c r="C106" s="79">
        <v>0.35</v>
      </c>
      <c r="D106" s="76"/>
      <c r="E106" s="76"/>
      <c r="F106" s="76"/>
      <c r="G106" s="17">
        <f t="shared" si="12"/>
        <v>1.4763780000000006</v>
      </c>
      <c r="H106" s="18">
        <f t="shared" si="13"/>
        <v>0.35</v>
      </c>
      <c r="I106" s="17">
        <f t="shared" si="14"/>
        <v>1.1482939999999999</v>
      </c>
      <c r="J106">
        <f t="shared" si="15"/>
        <v>0.59336059969620014</v>
      </c>
    </row>
    <row r="107" spans="1:11" ht="14.4" x14ac:dyDescent="0.3">
      <c r="A107" s="79">
        <v>5.5</v>
      </c>
      <c r="B107" s="79">
        <v>0.6</v>
      </c>
      <c r="C107" s="79">
        <v>0.45</v>
      </c>
      <c r="D107" s="76"/>
      <c r="E107" s="76"/>
      <c r="F107" s="76"/>
      <c r="G107" s="17">
        <f t="shared" si="12"/>
        <v>1.64042</v>
      </c>
      <c r="H107" s="18">
        <f t="shared" si="13"/>
        <v>0.6</v>
      </c>
      <c r="I107" s="17">
        <f t="shared" si="14"/>
        <v>1.476378</v>
      </c>
      <c r="J107">
        <f t="shared" si="15"/>
        <v>1.4531279992559998</v>
      </c>
    </row>
    <row r="108" spans="1:11" ht="14.4" x14ac:dyDescent="0.3">
      <c r="A108" s="79">
        <v>6</v>
      </c>
      <c r="B108" s="79">
        <v>0.72</v>
      </c>
      <c r="C108" s="79">
        <v>0.56999999999999995</v>
      </c>
      <c r="D108" s="76"/>
      <c r="E108" s="76"/>
      <c r="F108" s="76"/>
      <c r="G108" s="17">
        <f t="shared" si="12"/>
        <v>1.64042</v>
      </c>
      <c r="H108" s="18">
        <f t="shared" si="13"/>
        <v>0.72</v>
      </c>
      <c r="I108" s="17">
        <f t="shared" si="14"/>
        <v>1.8700787999999999</v>
      </c>
      <c r="J108">
        <f t="shared" si="15"/>
        <v>2.2087545588691198</v>
      </c>
    </row>
    <row r="109" spans="1:11" ht="14.4" x14ac:dyDescent="0.3">
      <c r="A109" s="79">
        <v>6.5</v>
      </c>
      <c r="B109" s="79">
        <v>0.75</v>
      </c>
      <c r="C109" s="79">
        <v>0.37</v>
      </c>
      <c r="D109" s="76"/>
      <c r="E109" s="76"/>
      <c r="F109" s="76"/>
      <c r="G109" s="17">
        <f t="shared" si="12"/>
        <v>1.64042</v>
      </c>
      <c r="H109" s="18">
        <f t="shared" si="13"/>
        <v>0.75</v>
      </c>
      <c r="I109" s="17">
        <f t="shared" si="14"/>
        <v>1.2139108000000001</v>
      </c>
      <c r="J109">
        <f t="shared" si="15"/>
        <v>1.4934926659020002</v>
      </c>
    </row>
    <row r="110" spans="1:11" ht="14.4" x14ac:dyDescent="0.3">
      <c r="A110" s="79">
        <v>7</v>
      </c>
      <c r="B110" s="79">
        <v>0.75</v>
      </c>
      <c r="C110" s="79">
        <v>0.49</v>
      </c>
      <c r="D110" s="76"/>
      <c r="E110" s="76"/>
      <c r="F110" s="76"/>
      <c r="G110" s="17">
        <f t="shared" si="12"/>
        <v>1.64042</v>
      </c>
      <c r="H110" s="18">
        <f t="shared" si="13"/>
        <v>0.75</v>
      </c>
      <c r="I110" s="17">
        <f t="shared" si="14"/>
        <v>1.6076116</v>
      </c>
      <c r="J110">
        <f t="shared" si="15"/>
        <v>1.9778686656540001</v>
      </c>
    </row>
    <row r="111" spans="1:11" ht="14.4" x14ac:dyDescent="0.3">
      <c r="A111" s="79">
        <v>7.5</v>
      </c>
      <c r="B111" s="79">
        <v>0.65</v>
      </c>
      <c r="C111" s="79">
        <v>0.59</v>
      </c>
      <c r="D111" s="76"/>
      <c r="E111" s="76"/>
      <c r="F111" s="76"/>
      <c r="G111" s="17">
        <f t="shared" si="12"/>
        <v>1.64042</v>
      </c>
      <c r="H111" s="18">
        <f t="shared" si="13"/>
        <v>0.65</v>
      </c>
      <c r="I111" s="17">
        <f t="shared" si="14"/>
        <v>1.9356955999999998</v>
      </c>
      <c r="J111">
        <f t="shared" si="15"/>
        <v>2.0639799544987998</v>
      </c>
    </row>
    <row r="112" spans="1:11" ht="14.4" x14ac:dyDescent="0.3">
      <c r="A112" s="79">
        <v>8</v>
      </c>
      <c r="B112" s="79">
        <v>0.55000000000000004</v>
      </c>
      <c r="C112" s="79">
        <v>0.34</v>
      </c>
      <c r="D112" s="76"/>
      <c r="E112" s="76"/>
      <c r="F112" s="76"/>
      <c r="G112" s="17">
        <f t="shared" si="12"/>
        <v>1.64042</v>
      </c>
      <c r="H112" s="18">
        <f t="shared" si="13"/>
        <v>0.55000000000000004</v>
      </c>
      <c r="I112" s="17">
        <f t="shared" si="14"/>
        <v>1.1154856</v>
      </c>
      <c r="J112">
        <f t="shared" si="15"/>
        <v>1.0064256883736</v>
      </c>
    </row>
    <row r="113" spans="1:10" ht="14.4" x14ac:dyDescent="0.3">
      <c r="A113" s="79">
        <v>8.5</v>
      </c>
      <c r="B113" s="79">
        <v>0.55000000000000004</v>
      </c>
      <c r="C113" s="79">
        <v>0.35</v>
      </c>
      <c r="D113" s="76"/>
      <c r="E113" s="76"/>
      <c r="F113" s="76"/>
      <c r="G113" s="17">
        <f t="shared" si="12"/>
        <v>1.64042</v>
      </c>
      <c r="H113" s="18">
        <f t="shared" si="13"/>
        <v>0.55000000000000004</v>
      </c>
      <c r="I113" s="17">
        <f t="shared" si="14"/>
        <v>1.1482939999999999</v>
      </c>
      <c r="J113">
        <f t="shared" si="15"/>
        <v>1.0360264439140001</v>
      </c>
    </row>
    <row r="114" spans="1:10" ht="14.4" x14ac:dyDescent="0.3">
      <c r="A114" s="79">
        <v>9</v>
      </c>
      <c r="B114" s="79">
        <v>0.6</v>
      </c>
      <c r="C114" s="79">
        <v>0.39</v>
      </c>
      <c r="D114" s="76"/>
      <c r="E114" s="76"/>
      <c r="F114" s="76"/>
      <c r="G114" s="17">
        <f t="shared" si="12"/>
        <v>1.64042</v>
      </c>
      <c r="H114" s="18">
        <f t="shared" si="13"/>
        <v>0.6</v>
      </c>
      <c r="I114" s="17">
        <f t="shared" si="14"/>
        <v>1.2795276</v>
      </c>
      <c r="J114">
        <f t="shared" si="15"/>
        <v>1.2593775993551999</v>
      </c>
    </row>
    <row r="115" spans="1:10" ht="14.4" x14ac:dyDescent="0.3">
      <c r="A115" s="79">
        <v>9.5</v>
      </c>
      <c r="B115" s="79">
        <v>0.9</v>
      </c>
      <c r="C115" s="79">
        <v>0.5</v>
      </c>
      <c r="D115" s="76"/>
      <c r="E115" s="76"/>
      <c r="F115" s="76"/>
      <c r="G115" s="17">
        <f t="shared" si="12"/>
        <v>1.64042</v>
      </c>
      <c r="H115" s="18">
        <f t="shared" si="13"/>
        <v>0.9</v>
      </c>
      <c r="I115" s="17">
        <f t="shared" si="14"/>
        <v>1.64042</v>
      </c>
      <c r="J115">
        <f t="shared" si="15"/>
        <v>2.4218799987600002</v>
      </c>
    </row>
    <row r="116" spans="1:10" ht="14.4" x14ac:dyDescent="0.3">
      <c r="A116" s="79">
        <v>10</v>
      </c>
      <c r="B116" s="79">
        <v>1.1000000000000001</v>
      </c>
      <c r="C116" s="79">
        <v>0.42</v>
      </c>
      <c r="G116" s="17">
        <f t="shared" si="12"/>
        <v>1.64042</v>
      </c>
      <c r="H116" s="18">
        <f t="shared" si="13"/>
        <v>1.1000000000000001</v>
      </c>
      <c r="I116" s="17">
        <f t="shared" si="14"/>
        <v>1.3779527999999999</v>
      </c>
      <c r="J116">
        <f t="shared" si="15"/>
        <v>2.4864634653936002</v>
      </c>
    </row>
    <row r="117" spans="1:10" ht="14.4" x14ac:dyDescent="0.3">
      <c r="A117" s="79">
        <v>10.5</v>
      </c>
      <c r="B117" s="79">
        <v>1.1000000000000001</v>
      </c>
      <c r="C117" s="79">
        <v>0.46</v>
      </c>
      <c r="G117" s="17">
        <f t="shared" si="12"/>
        <v>1.64042</v>
      </c>
      <c r="H117" s="18">
        <f t="shared" si="13"/>
        <v>1.1000000000000001</v>
      </c>
      <c r="I117" s="17">
        <f t="shared" si="14"/>
        <v>1.5091864000000002</v>
      </c>
      <c r="J117">
        <f t="shared" si="15"/>
        <v>2.7232695097168005</v>
      </c>
    </row>
    <row r="118" spans="1:10" ht="14.4" x14ac:dyDescent="0.3">
      <c r="A118" s="79">
        <v>11</v>
      </c>
      <c r="B118" s="79">
        <v>1.05</v>
      </c>
      <c r="C118" s="79">
        <v>0.43</v>
      </c>
      <c r="G118" s="17">
        <f t="shared" si="12"/>
        <v>1.64042</v>
      </c>
      <c r="H118" s="18">
        <f t="shared" si="13"/>
        <v>1.05</v>
      </c>
      <c r="I118" s="17">
        <f t="shared" si="14"/>
        <v>1.4107612</v>
      </c>
      <c r="J118">
        <f t="shared" si="15"/>
        <v>2.4299529320892002</v>
      </c>
    </row>
    <row r="119" spans="1:10" ht="14.4" x14ac:dyDescent="0.3">
      <c r="A119" s="79">
        <v>11.5</v>
      </c>
      <c r="B119" s="79">
        <v>1</v>
      </c>
      <c r="C119" s="79">
        <v>0.62</v>
      </c>
      <c r="G119" s="17">
        <f t="shared" si="12"/>
        <v>1.64042</v>
      </c>
      <c r="H119" s="18">
        <f t="shared" si="13"/>
        <v>1</v>
      </c>
      <c r="I119" s="17">
        <f t="shared" si="14"/>
        <v>2.0341208000000002</v>
      </c>
      <c r="J119">
        <f t="shared" si="15"/>
        <v>3.3368124427360004</v>
      </c>
    </row>
    <row r="120" spans="1:10" ht="14.4" x14ac:dyDescent="0.3">
      <c r="A120" s="79">
        <v>12</v>
      </c>
      <c r="B120" s="79">
        <v>1.25</v>
      </c>
      <c r="C120" s="79">
        <v>0.5</v>
      </c>
      <c r="G120" s="17">
        <f t="shared" si="12"/>
        <v>1.64042</v>
      </c>
      <c r="H120" s="18">
        <f t="shared" si="13"/>
        <v>1.25</v>
      </c>
      <c r="I120" s="17">
        <f t="shared" si="14"/>
        <v>1.64042</v>
      </c>
      <c r="J120">
        <f t="shared" si="15"/>
        <v>3.3637222204999997</v>
      </c>
    </row>
    <row r="121" spans="1:10" ht="14.4" x14ac:dyDescent="0.3">
      <c r="A121" s="79">
        <v>12.5</v>
      </c>
      <c r="B121" s="79">
        <v>1.1000000000000001</v>
      </c>
      <c r="C121" s="79">
        <v>0.49</v>
      </c>
      <c r="G121" s="17">
        <f t="shared" si="12"/>
        <v>1.64042</v>
      </c>
      <c r="H121" s="18">
        <f t="shared" si="13"/>
        <v>1.1000000000000001</v>
      </c>
      <c r="I121" s="17">
        <f t="shared" si="14"/>
        <v>1.6076116</v>
      </c>
      <c r="J121">
        <f t="shared" si="15"/>
        <v>2.9008740429592006</v>
      </c>
    </row>
    <row r="122" spans="1:10" ht="14.4" x14ac:dyDescent="0.3">
      <c r="A122" s="79">
        <v>13</v>
      </c>
      <c r="B122" s="79">
        <v>1.08</v>
      </c>
      <c r="C122" s="79">
        <v>0.42</v>
      </c>
      <c r="G122" s="17">
        <f t="shared" si="12"/>
        <v>1.64042</v>
      </c>
      <c r="H122" s="18">
        <f t="shared" si="13"/>
        <v>1.08</v>
      </c>
      <c r="I122" s="17">
        <f t="shared" si="14"/>
        <v>1.3779527999999999</v>
      </c>
      <c r="J122">
        <f t="shared" si="15"/>
        <v>2.44125503875008</v>
      </c>
    </row>
    <row r="123" spans="1:10" ht="14.4" x14ac:dyDescent="0.3">
      <c r="A123" s="79">
        <v>13.5</v>
      </c>
      <c r="B123" s="79">
        <v>0.88</v>
      </c>
      <c r="C123" s="79">
        <v>0.42</v>
      </c>
      <c r="G123" s="17">
        <f t="shared" si="12"/>
        <v>1.64042</v>
      </c>
      <c r="H123" s="18">
        <f t="shared" si="13"/>
        <v>0.88</v>
      </c>
      <c r="I123" s="17">
        <f t="shared" si="14"/>
        <v>1.3779527999999999</v>
      </c>
      <c r="J123">
        <f t="shared" si="15"/>
        <v>1.9891707723148797</v>
      </c>
    </row>
    <row r="124" spans="1:10" ht="14.4" x14ac:dyDescent="0.3">
      <c r="A124" s="79">
        <v>14</v>
      </c>
      <c r="B124" s="79">
        <v>1.05</v>
      </c>
      <c r="C124" s="79">
        <v>0.3</v>
      </c>
      <c r="G124" s="17">
        <f t="shared" si="12"/>
        <v>1.64042</v>
      </c>
      <c r="H124" s="18">
        <f t="shared" si="13"/>
        <v>1.05</v>
      </c>
      <c r="I124" s="17">
        <f t="shared" si="14"/>
        <v>0.9842519999999999</v>
      </c>
      <c r="J124">
        <f t="shared" si="15"/>
        <v>1.6953159991319999</v>
      </c>
    </row>
    <row r="125" spans="1:10" ht="14.4" x14ac:dyDescent="0.3">
      <c r="A125" s="79">
        <v>14.5</v>
      </c>
      <c r="B125" s="79">
        <v>0.9</v>
      </c>
      <c r="C125" s="79">
        <v>0.24</v>
      </c>
      <c r="G125" s="17">
        <f t="shared" si="12"/>
        <v>1.64042</v>
      </c>
      <c r="H125" s="18">
        <f t="shared" si="13"/>
        <v>0.9</v>
      </c>
      <c r="I125" s="17">
        <f t="shared" si="14"/>
        <v>0.78740159999999992</v>
      </c>
      <c r="J125">
        <f t="shared" si="15"/>
        <v>1.1625023994047998</v>
      </c>
    </row>
    <row r="126" spans="1:10" ht="14.4" x14ac:dyDescent="0.3">
      <c r="A126" s="79">
        <v>15</v>
      </c>
      <c r="B126" s="79">
        <v>0.8</v>
      </c>
      <c r="C126" s="79">
        <v>0.23</v>
      </c>
      <c r="G126" s="17">
        <f t="shared" si="12"/>
        <v>1.64042</v>
      </c>
      <c r="H126" s="18">
        <f t="shared" si="13"/>
        <v>0.8</v>
      </c>
      <c r="I126" s="17">
        <f t="shared" si="14"/>
        <v>0.75459320000000008</v>
      </c>
      <c r="J126">
        <f t="shared" si="15"/>
        <v>0.99027982171520024</v>
      </c>
    </row>
    <row r="127" spans="1:10" ht="14.4" x14ac:dyDescent="0.3">
      <c r="A127" s="79">
        <v>15.5</v>
      </c>
      <c r="B127" s="79">
        <v>0.75</v>
      </c>
      <c r="C127" s="79">
        <v>0.22</v>
      </c>
      <c r="G127" s="17">
        <f t="shared" si="12"/>
        <v>1.64042</v>
      </c>
      <c r="H127" s="18">
        <f t="shared" si="13"/>
        <v>0.75</v>
      </c>
      <c r="I127" s="17">
        <f t="shared" si="14"/>
        <v>0.7217848</v>
      </c>
      <c r="J127">
        <f t="shared" si="15"/>
        <v>0.88802266621199999</v>
      </c>
    </row>
    <row r="128" spans="1:10" ht="14.4" x14ac:dyDescent="0.3">
      <c r="A128" s="79">
        <v>16</v>
      </c>
      <c r="B128" s="79">
        <v>0.75</v>
      </c>
      <c r="C128" s="79">
        <v>0.14000000000000001</v>
      </c>
      <c r="G128" s="17">
        <f t="shared" si="12"/>
        <v>1.64042</v>
      </c>
      <c r="H128" s="18">
        <f t="shared" si="13"/>
        <v>0.75</v>
      </c>
      <c r="I128" s="17">
        <f t="shared" si="14"/>
        <v>0.45931760000000005</v>
      </c>
      <c r="J128">
        <f t="shared" si="15"/>
        <v>0.56510533304400012</v>
      </c>
    </row>
    <row r="129" spans="1:10" ht="14.4" x14ac:dyDescent="0.3">
      <c r="A129" s="79">
        <v>16.5</v>
      </c>
      <c r="B129" s="79">
        <v>0.8</v>
      </c>
      <c r="C129" s="79">
        <v>0.08</v>
      </c>
      <c r="G129" s="17">
        <f t="shared" si="12"/>
        <v>1.64042</v>
      </c>
      <c r="H129" s="18">
        <f t="shared" si="13"/>
        <v>0.8</v>
      </c>
      <c r="I129" s="17">
        <f t="shared" si="14"/>
        <v>0.26246720000000001</v>
      </c>
      <c r="J129">
        <f t="shared" si="15"/>
        <v>0.34444515537920006</v>
      </c>
    </row>
    <row r="130" spans="1:10" ht="14.4" x14ac:dyDescent="0.3">
      <c r="A130" s="79">
        <v>17</v>
      </c>
      <c r="B130" s="79">
        <v>0.4</v>
      </c>
      <c r="C130" s="79">
        <v>0.02</v>
      </c>
      <c r="G130" s="17">
        <f t="shared" si="12"/>
        <v>1.4763779999999977</v>
      </c>
      <c r="H130" s="18">
        <f t="shared" si="13"/>
        <v>0.4</v>
      </c>
      <c r="I130" s="17">
        <f t="shared" si="14"/>
        <v>6.5616800000000003E-2</v>
      </c>
      <c r="J130">
        <f t="shared" si="15"/>
        <v>3.8750079980159946E-2</v>
      </c>
    </row>
    <row r="131" spans="1:10" ht="14.4" x14ac:dyDescent="0.3">
      <c r="A131" s="79">
        <v>17.399999999999999</v>
      </c>
      <c r="B131" s="79">
        <v>0.1</v>
      </c>
      <c r="C131" s="79">
        <v>0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670A1-4157-4917-A352-2807688F68F5}">
  <dimension ref="A1:R65"/>
  <sheetViews>
    <sheetView workbookViewId="0">
      <selection activeCell="B26" sqref="B26"/>
    </sheetView>
  </sheetViews>
  <sheetFormatPr defaultRowHeight="13.2" x14ac:dyDescent="0.25"/>
  <cols>
    <col min="4" max="4" width="11.5546875" customWidth="1"/>
    <col min="260" max="260" width="11.5546875" customWidth="1"/>
    <col min="516" max="516" width="11.5546875" customWidth="1"/>
    <col min="772" max="772" width="11.5546875" customWidth="1"/>
    <col min="1028" max="1028" width="11.5546875" customWidth="1"/>
    <col min="1284" max="1284" width="11.5546875" customWidth="1"/>
    <col min="1540" max="1540" width="11.5546875" customWidth="1"/>
    <col min="1796" max="1796" width="11.5546875" customWidth="1"/>
    <col min="2052" max="2052" width="11.5546875" customWidth="1"/>
    <col min="2308" max="2308" width="11.5546875" customWidth="1"/>
    <col min="2564" max="2564" width="11.5546875" customWidth="1"/>
    <col min="2820" max="2820" width="11.5546875" customWidth="1"/>
    <col min="3076" max="3076" width="11.5546875" customWidth="1"/>
    <col min="3332" max="3332" width="11.5546875" customWidth="1"/>
    <col min="3588" max="3588" width="11.5546875" customWidth="1"/>
    <col min="3844" max="3844" width="11.5546875" customWidth="1"/>
    <col min="4100" max="4100" width="11.5546875" customWidth="1"/>
    <col min="4356" max="4356" width="11.5546875" customWidth="1"/>
    <col min="4612" max="4612" width="11.5546875" customWidth="1"/>
    <col min="4868" max="4868" width="11.5546875" customWidth="1"/>
    <col min="5124" max="5124" width="11.5546875" customWidth="1"/>
    <col min="5380" max="5380" width="11.5546875" customWidth="1"/>
    <col min="5636" max="5636" width="11.5546875" customWidth="1"/>
    <col min="5892" max="5892" width="11.5546875" customWidth="1"/>
    <col min="6148" max="6148" width="11.5546875" customWidth="1"/>
    <col min="6404" max="6404" width="11.5546875" customWidth="1"/>
    <col min="6660" max="6660" width="11.5546875" customWidth="1"/>
    <col min="6916" max="6916" width="11.5546875" customWidth="1"/>
    <col min="7172" max="7172" width="11.5546875" customWidth="1"/>
    <col min="7428" max="7428" width="11.5546875" customWidth="1"/>
    <col min="7684" max="7684" width="11.5546875" customWidth="1"/>
    <col min="7940" max="7940" width="11.5546875" customWidth="1"/>
    <col min="8196" max="8196" width="11.5546875" customWidth="1"/>
    <col min="8452" max="8452" width="11.5546875" customWidth="1"/>
    <col min="8708" max="8708" width="11.5546875" customWidth="1"/>
    <col min="8964" max="8964" width="11.5546875" customWidth="1"/>
    <col min="9220" max="9220" width="11.5546875" customWidth="1"/>
    <col min="9476" max="9476" width="11.5546875" customWidth="1"/>
    <col min="9732" max="9732" width="11.5546875" customWidth="1"/>
    <col min="9988" max="9988" width="11.5546875" customWidth="1"/>
    <col min="10244" max="10244" width="11.5546875" customWidth="1"/>
    <col min="10500" max="10500" width="11.5546875" customWidth="1"/>
    <col min="10756" max="10756" width="11.5546875" customWidth="1"/>
    <col min="11012" max="11012" width="11.5546875" customWidth="1"/>
    <col min="11268" max="11268" width="11.5546875" customWidth="1"/>
    <col min="11524" max="11524" width="11.5546875" customWidth="1"/>
    <col min="11780" max="11780" width="11.5546875" customWidth="1"/>
    <col min="12036" max="12036" width="11.5546875" customWidth="1"/>
    <col min="12292" max="12292" width="11.5546875" customWidth="1"/>
    <col min="12548" max="12548" width="11.5546875" customWidth="1"/>
    <col min="12804" max="12804" width="11.5546875" customWidth="1"/>
    <col min="13060" max="13060" width="11.5546875" customWidth="1"/>
    <col min="13316" max="13316" width="11.5546875" customWidth="1"/>
    <col min="13572" max="13572" width="11.5546875" customWidth="1"/>
    <col min="13828" max="13828" width="11.5546875" customWidth="1"/>
    <col min="14084" max="14084" width="11.5546875" customWidth="1"/>
    <col min="14340" max="14340" width="11.5546875" customWidth="1"/>
    <col min="14596" max="14596" width="11.5546875" customWidth="1"/>
    <col min="14852" max="14852" width="11.5546875" customWidth="1"/>
    <col min="15108" max="15108" width="11.5546875" customWidth="1"/>
    <col min="15364" max="15364" width="11.5546875" customWidth="1"/>
    <col min="15620" max="15620" width="11.5546875" customWidth="1"/>
    <col min="15876" max="15876" width="11.5546875" customWidth="1"/>
    <col min="16132" max="16132" width="11.5546875" customWidth="1"/>
  </cols>
  <sheetData>
    <row r="1" spans="1:11" x14ac:dyDescent="0.25">
      <c r="A1" s="59" t="s">
        <v>133</v>
      </c>
    </row>
    <row r="2" spans="1:11" x14ac:dyDescent="0.25">
      <c r="A2" t="s">
        <v>32</v>
      </c>
    </row>
    <row r="5" spans="1:11" ht="14.4" x14ac:dyDescent="0.3">
      <c r="A5" s="92" t="s">
        <v>16</v>
      </c>
      <c r="B5" s="93"/>
      <c r="C5" s="94"/>
      <c r="D5" s="94"/>
      <c r="E5" s="94"/>
      <c r="F5" s="94"/>
    </row>
    <row r="6" spans="1:11" ht="14.4" x14ac:dyDescent="0.3">
      <c r="A6" s="93" t="s">
        <v>134</v>
      </c>
      <c r="B6" s="93" t="s">
        <v>36</v>
      </c>
      <c r="C6" s="93" t="s">
        <v>135</v>
      </c>
      <c r="D6" s="95">
        <v>0.40277777777777773</v>
      </c>
      <c r="E6" s="94"/>
      <c r="F6" s="94"/>
      <c r="G6" s="12" t="s">
        <v>35</v>
      </c>
      <c r="H6" s="12" t="s">
        <v>36</v>
      </c>
      <c r="I6" s="12" t="s">
        <v>37</v>
      </c>
      <c r="J6" s="12" t="s">
        <v>38</v>
      </c>
      <c r="K6" s="12" t="s">
        <v>39</v>
      </c>
    </row>
    <row r="7" spans="1:11" ht="14.4" x14ac:dyDescent="0.3">
      <c r="A7" s="96" t="s">
        <v>136</v>
      </c>
      <c r="B7" s="96" t="s">
        <v>52</v>
      </c>
      <c r="C7" s="96" t="s">
        <v>137</v>
      </c>
      <c r="D7" s="97">
        <v>39712</v>
      </c>
      <c r="E7" s="94"/>
      <c r="F7" s="94"/>
      <c r="G7" s="12" t="s">
        <v>43</v>
      </c>
      <c r="H7" s="12" t="s">
        <v>43</v>
      </c>
      <c r="I7" s="12" t="s">
        <v>44</v>
      </c>
      <c r="J7" s="12" t="s">
        <v>45</v>
      </c>
      <c r="K7" s="12" t="s">
        <v>45</v>
      </c>
    </row>
    <row r="8" spans="1:11" ht="14.4" x14ac:dyDescent="0.3">
      <c r="A8" s="93">
        <v>2.6</v>
      </c>
      <c r="B8" s="93">
        <v>0</v>
      </c>
      <c r="C8" s="93">
        <v>0</v>
      </c>
      <c r="D8" s="94"/>
      <c r="E8" s="94"/>
      <c r="F8" s="94"/>
      <c r="G8" s="17"/>
      <c r="H8" s="17"/>
      <c r="I8" s="17"/>
    </row>
    <row r="9" spans="1:11" ht="14.4" x14ac:dyDescent="0.3">
      <c r="A9" s="93">
        <v>3</v>
      </c>
      <c r="B9" s="93">
        <v>0.15</v>
      </c>
      <c r="C9" s="93">
        <v>-0.02</v>
      </c>
      <c r="D9" s="94"/>
      <c r="E9" s="93" t="s">
        <v>138</v>
      </c>
      <c r="F9" s="94"/>
      <c r="G9" s="17">
        <f>(A10-A8)*3.28084/2</f>
        <v>1.64042</v>
      </c>
      <c r="H9" s="18">
        <f>B9</f>
        <v>0.15</v>
      </c>
      <c r="I9" s="17">
        <f>C9*3.28084</f>
        <v>-6.5616800000000003E-2</v>
      </c>
      <c r="J9">
        <f>G9*H9*I9</f>
        <v>-1.6145866658399999E-2</v>
      </c>
      <c r="K9">
        <f>SUM(J9:J35)</f>
        <v>32.830467067635276</v>
      </c>
    </row>
    <row r="10" spans="1:11" ht="14.4" x14ac:dyDescent="0.3">
      <c r="A10" s="93">
        <v>3.6</v>
      </c>
      <c r="B10" s="93">
        <v>0.49</v>
      </c>
      <c r="C10" s="93">
        <v>0</v>
      </c>
      <c r="D10" s="94"/>
      <c r="E10" s="94"/>
      <c r="F10" s="94"/>
      <c r="G10" s="17">
        <f t="shared" ref="G10:G35" si="0">(A11-A9)*3.28084/2</f>
        <v>1.9685040000000003</v>
      </c>
      <c r="H10" s="18">
        <f t="shared" ref="H10:H35" si="1">B10</f>
        <v>0.49</v>
      </c>
      <c r="I10" s="17">
        <f t="shared" ref="I10:I35" si="2">C10*3.28084</f>
        <v>0</v>
      </c>
      <c r="J10">
        <f t="shared" ref="J10:J35" si="3">G10*H10*I10</f>
        <v>0</v>
      </c>
    </row>
    <row r="11" spans="1:11" ht="14.4" x14ac:dyDescent="0.3">
      <c r="A11" s="93">
        <v>4.2</v>
      </c>
      <c r="B11" s="93">
        <v>0.65</v>
      </c>
      <c r="C11" s="93">
        <v>0.24</v>
      </c>
      <c r="D11" s="94"/>
      <c r="E11" s="94"/>
      <c r="F11" s="94"/>
      <c r="G11" s="17">
        <f t="shared" si="0"/>
        <v>1.9685039999999996</v>
      </c>
      <c r="H11" s="18">
        <f t="shared" si="1"/>
        <v>0.65</v>
      </c>
      <c r="I11" s="17">
        <f t="shared" si="2"/>
        <v>0.78740159999999992</v>
      </c>
      <c r="J11">
        <f t="shared" si="3"/>
        <v>1.0075020794841598</v>
      </c>
    </row>
    <row r="12" spans="1:11" ht="14.4" x14ac:dyDescent="0.3">
      <c r="A12" s="93">
        <v>4.8</v>
      </c>
      <c r="B12" s="93">
        <v>0.5</v>
      </c>
      <c r="C12" s="93">
        <v>0.64</v>
      </c>
      <c r="D12" s="94"/>
      <c r="E12" s="94"/>
      <c r="F12" s="93" t="s">
        <v>60</v>
      </c>
      <c r="G12" s="17">
        <f t="shared" si="0"/>
        <v>1.9685040000000003</v>
      </c>
      <c r="H12" s="18">
        <f t="shared" si="1"/>
        <v>0.5</v>
      </c>
      <c r="I12" s="17">
        <f t="shared" si="2"/>
        <v>2.0997376000000001</v>
      </c>
      <c r="J12">
        <f t="shared" si="3"/>
        <v>2.0666709322752004</v>
      </c>
    </row>
    <row r="13" spans="1:11" ht="14.4" x14ac:dyDescent="0.3">
      <c r="A13" s="93">
        <v>5.4</v>
      </c>
      <c r="B13" s="93">
        <v>0.6</v>
      </c>
      <c r="C13" s="93">
        <v>0.52</v>
      </c>
      <c r="D13" s="94"/>
      <c r="E13" s="93" t="s">
        <v>47</v>
      </c>
      <c r="F13" s="93">
        <v>14.9</v>
      </c>
      <c r="G13" s="17">
        <f t="shared" si="0"/>
        <v>1.64042</v>
      </c>
      <c r="H13" s="18">
        <f t="shared" si="1"/>
        <v>0.6</v>
      </c>
      <c r="I13" s="17">
        <f t="shared" si="2"/>
        <v>1.7060368000000001</v>
      </c>
      <c r="J13">
        <f t="shared" si="3"/>
        <v>1.6791701324735999</v>
      </c>
    </row>
    <row r="14" spans="1:11" ht="14.4" x14ac:dyDescent="0.3">
      <c r="A14" s="93">
        <v>5.8</v>
      </c>
      <c r="B14" s="93">
        <v>0.65</v>
      </c>
      <c r="C14" s="93">
        <v>0.68</v>
      </c>
      <c r="D14" s="94"/>
      <c r="E14" s="93" t="s">
        <v>48</v>
      </c>
      <c r="F14" s="93">
        <v>2.6</v>
      </c>
      <c r="G14" s="17">
        <f t="shared" si="0"/>
        <v>1.3123359999999997</v>
      </c>
      <c r="H14" s="18">
        <f t="shared" si="1"/>
        <v>0.65</v>
      </c>
      <c r="I14" s="17">
        <f t="shared" si="2"/>
        <v>2.2309711999999999</v>
      </c>
      <c r="J14">
        <f t="shared" si="3"/>
        <v>1.9030594834700796</v>
      </c>
    </row>
    <row r="15" spans="1:11" ht="14.4" x14ac:dyDescent="0.3">
      <c r="A15" s="93">
        <v>6.2</v>
      </c>
      <c r="B15" s="93">
        <v>0.6</v>
      </c>
      <c r="C15" s="93">
        <v>0.64</v>
      </c>
      <c r="D15" s="94"/>
      <c r="E15" s="94"/>
      <c r="F15" s="94"/>
      <c r="G15" s="17">
        <f t="shared" si="0"/>
        <v>1.3123359999999997</v>
      </c>
      <c r="H15" s="18">
        <f t="shared" si="1"/>
        <v>0.6</v>
      </c>
      <c r="I15" s="17">
        <f t="shared" si="2"/>
        <v>2.0997376000000001</v>
      </c>
      <c r="J15">
        <f t="shared" si="3"/>
        <v>1.6533367458201598</v>
      </c>
    </row>
    <row r="16" spans="1:11" ht="14.4" x14ac:dyDescent="0.3">
      <c r="A16" s="93">
        <v>6.6</v>
      </c>
      <c r="B16" s="93">
        <v>0.75</v>
      </c>
      <c r="C16" s="93">
        <v>0.53</v>
      </c>
      <c r="D16" s="94"/>
      <c r="E16" s="94"/>
      <c r="F16" s="94"/>
      <c r="G16" s="17">
        <f t="shared" si="0"/>
        <v>1.4763779999999991</v>
      </c>
      <c r="H16" s="18">
        <f t="shared" si="1"/>
        <v>0.75</v>
      </c>
      <c r="I16" s="17">
        <f t="shared" si="2"/>
        <v>1.7388452000000001</v>
      </c>
      <c r="J16">
        <f t="shared" si="3"/>
        <v>1.9253945990141992</v>
      </c>
    </row>
    <row r="17" spans="1:10" ht="14.4" x14ac:dyDescent="0.3">
      <c r="A17" s="93">
        <v>7.1</v>
      </c>
      <c r="B17" s="93">
        <v>0.69</v>
      </c>
      <c r="C17" s="93">
        <v>0.65</v>
      </c>
      <c r="D17" s="94"/>
      <c r="E17" s="94"/>
      <c r="F17" s="94"/>
      <c r="G17" s="17">
        <f t="shared" si="0"/>
        <v>1.4763780000000006</v>
      </c>
      <c r="H17" s="18">
        <f t="shared" si="1"/>
        <v>0.69</v>
      </c>
      <c r="I17" s="17">
        <f t="shared" si="2"/>
        <v>2.1325460000000001</v>
      </c>
      <c r="J17">
        <f t="shared" si="3"/>
        <v>2.1724263588877206</v>
      </c>
    </row>
    <row r="18" spans="1:10" ht="14.4" x14ac:dyDescent="0.3">
      <c r="A18" s="93">
        <v>7.5</v>
      </c>
      <c r="B18" s="93">
        <v>0.75</v>
      </c>
      <c r="C18" s="93">
        <v>0.62</v>
      </c>
      <c r="D18" s="94"/>
      <c r="E18" s="94"/>
      <c r="F18" s="94"/>
      <c r="G18" s="17">
        <f t="shared" si="0"/>
        <v>1.3123360000000011</v>
      </c>
      <c r="H18" s="18">
        <f t="shared" si="1"/>
        <v>0.75</v>
      </c>
      <c r="I18" s="17">
        <f t="shared" si="2"/>
        <v>2.0341208000000002</v>
      </c>
      <c r="J18">
        <f t="shared" si="3"/>
        <v>2.0020874656416017</v>
      </c>
    </row>
    <row r="19" spans="1:10" ht="14.4" x14ac:dyDescent="0.3">
      <c r="A19" s="93">
        <v>7.9</v>
      </c>
      <c r="B19" s="93">
        <v>0.69</v>
      </c>
      <c r="C19" s="93">
        <v>0.69</v>
      </c>
      <c r="D19" s="94"/>
      <c r="E19" s="94"/>
      <c r="F19" s="94"/>
      <c r="G19" s="17">
        <f t="shared" si="0"/>
        <v>1.3123360000000011</v>
      </c>
      <c r="H19" s="18">
        <f t="shared" si="1"/>
        <v>0.69</v>
      </c>
      <c r="I19" s="17">
        <f t="shared" si="2"/>
        <v>2.2637795999999999</v>
      </c>
      <c r="J19">
        <f t="shared" si="3"/>
        <v>2.0498792309504652</v>
      </c>
    </row>
    <row r="20" spans="1:10" ht="14.4" x14ac:dyDescent="0.3">
      <c r="A20" s="93">
        <v>8.3000000000000007</v>
      </c>
      <c r="B20" s="93">
        <v>0.74</v>
      </c>
      <c r="C20" s="93">
        <v>0.55000000000000004</v>
      </c>
      <c r="D20" s="94"/>
      <c r="E20" s="94"/>
      <c r="F20" s="94"/>
      <c r="G20" s="17">
        <f t="shared" si="0"/>
        <v>1.3123359999999982</v>
      </c>
      <c r="H20" s="18">
        <f t="shared" si="1"/>
        <v>0.74</v>
      </c>
      <c r="I20" s="17">
        <f t="shared" si="2"/>
        <v>1.8044620000000002</v>
      </c>
      <c r="J20">
        <f t="shared" si="3"/>
        <v>1.7523647279916779</v>
      </c>
    </row>
    <row r="21" spans="1:10" ht="14.4" x14ac:dyDescent="0.3">
      <c r="A21" s="93">
        <v>8.6999999999999993</v>
      </c>
      <c r="B21" s="93">
        <v>0.67</v>
      </c>
      <c r="C21" s="93">
        <v>0.45</v>
      </c>
      <c r="G21" s="17">
        <f t="shared" si="0"/>
        <v>1.3123359999999982</v>
      </c>
      <c r="H21" s="18">
        <f t="shared" si="1"/>
        <v>0.67</v>
      </c>
      <c r="I21" s="17">
        <f t="shared" si="2"/>
        <v>1.476378</v>
      </c>
      <c r="J21">
        <f t="shared" si="3"/>
        <v>1.2981276793353582</v>
      </c>
    </row>
    <row r="22" spans="1:10" ht="14.4" x14ac:dyDescent="0.3">
      <c r="A22" s="93">
        <v>9.1</v>
      </c>
      <c r="B22" s="93">
        <v>0.6</v>
      </c>
      <c r="C22" s="93">
        <v>0.42</v>
      </c>
      <c r="G22" s="17">
        <f t="shared" si="0"/>
        <v>1.3123360000000011</v>
      </c>
      <c r="H22" s="18">
        <f t="shared" si="1"/>
        <v>0.6</v>
      </c>
      <c r="I22" s="17">
        <f t="shared" si="2"/>
        <v>1.3779527999999999</v>
      </c>
      <c r="J22">
        <f t="shared" si="3"/>
        <v>1.0850022394444807</v>
      </c>
    </row>
    <row r="23" spans="1:10" ht="14.4" x14ac:dyDescent="0.3">
      <c r="A23" s="93">
        <v>9.5</v>
      </c>
      <c r="B23" s="93">
        <v>0.6</v>
      </c>
      <c r="C23" s="93">
        <v>0.5</v>
      </c>
      <c r="G23" s="17">
        <f t="shared" si="0"/>
        <v>1.3123360000000011</v>
      </c>
      <c r="H23" s="18">
        <f t="shared" si="1"/>
        <v>0.6</v>
      </c>
      <c r="I23" s="17">
        <f t="shared" si="2"/>
        <v>1.64042</v>
      </c>
      <c r="J23">
        <f t="shared" si="3"/>
        <v>1.291669332672001</v>
      </c>
    </row>
    <row r="24" spans="1:10" ht="14.4" x14ac:dyDescent="0.3">
      <c r="A24" s="93">
        <v>9.9</v>
      </c>
      <c r="B24" s="93">
        <v>0.63</v>
      </c>
      <c r="C24" s="93">
        <v>0.57999999999999996</v>
      </c>
      <c r="G24" s="17">
        <f t="shared" si="0"/>
        <v>1.4763780000000006</v>
      </c>
      <c r="H24" s="18">
        <f t="shared" si="1"/>
        <v>0.63</v>
      </c>
      <c r="I24" s="17">
        <f t="shared" si="2"/>
        <v>1.9028871999999999</v>
      </c>
      <c r="J24">
        <f t="shared" si="3"/>
        <v>1.7699099030938086</v>
      </c>
    </row>
    <row r="25" spans="1:10" ht="14.4" x14ac:dyDescent="0.3">
      <c r="A25" s="93">
        <v>10.4</v>
      </c>
      <c r="B25" s="93">
        <v>0.45</v>
      </c>
      <c r="C25" s="93">
        <v>0.54</v>
      </c>
      <c r="G25" s="17">
        <f t="shared" si="0"/>
        <v>1.4763780000000006</v>
      </c>
      <c r="H25" s="18">
        <f t="shared" si="1"/>
        <v>0.45</v>
      </c>
      <c r="I25" s="17">
        <f t="shared" si="2"/>
        <v>1.7716536000000001</v>
      </c>
      <c r="J25">
        <f t="shared" si="3"/>
        <v>1.1770336793973606</v>
      </c>
    </row>
    <row r="26" spans="1:10" ht="14.4" x14ac:dyDescent="0.3">
      <c r="A26" s="93">
        <v>10.8</v>
      </c>
      <c r="B26" s="93">
        <v>0.56999999999999995</v>
      </c>
      <c r="C26" s="93">
        <v>0.59</v>
      </c>
      <c r="G26" s="17">
        <f t="shared" si="0"/>
        <v>1.3123359999999982</v>
      </c>
      <c r="H26" s="18">
        <f t="shared" si="1"/>
        <v>0.56999999999999995</v>
      </c>
      <c r="I26" s="17">
        <f t="shared" si="2"/>
        <v>1.9356955999999998</v>
      </c>
      <c r="J26">
        <f t="shared" si="3"/>
        <v>1.4479613219253096</v>
      </c>
    </row>
    <row r="27" spans="1:10" ht="14.4" x14ac:dyDescent="0.3">
      <c r="A27" s="93">
        <v>11.2</v>
      </c>
      <c r="B27" s="93">
        <v>0.6</v>
      </c>
      <c r="C27" s="93">
        <v>0.55000000000000004</v>
      </c>
      <c r="G27" s="17">
        <f t="shared" si="0"/>
        <v>1.3123359999999982</v>
      </c>
      <c r="H27" s="18">
        <f t="shared" si="1"/>
        <v>0.6</v>
      </c>
      <c r="I27" s="17">
        <f t="shared" si="2"/>
        <v>1.8044620000000002</v>
      </c>
      <c r="J27">
        <f t="shared" si="3"/>
        <v>1.4208362659391982</v>
      </c>
    </row>
    <row r="28" spans="1:10" ht="14.4" x14ac:dyDescent="0.3">
      <c r="A28" s="93">
        <v>11.6</v>
      </c>
      <c r="B28" s="93">
        <v>0.5</v>
      </c>
      <c r="C28" s="93">
        <v>0.43</v>
      </c>
      <c r="G28" s="17">
        <f t="shared" si="0"/>
        <v>1.3123360000000011</v>
      </c>
      <c r="H28" s="18">
        <f t="shared" si="1"/>
        <v>0.5</v>
      </c>
      <c r="I28" s="17">
        <f t="shared" si="2"/>
        <v>1.4107612</v>
      </c>
      <c r="J28">
        <f t="shared" si="3"/>
        <v>0.92569635508160075</v>
      </c>
    </row>
    <row r="29" spans="1:10" ht="14.4" x14ac:dyDescent="0.3">
      <c r="A29" s="93">
        <v>12</v>
      </c>
      <c r="B29" s="93">
        <v>0.5</v>
      </c>
      <c r="C29" s="93">
        <v>0.52</v>
      </c>
      <c r="G29" s="17">
        <f t="shared" si="0"/>
        <v>1.3123360000000011</v>
      </c>
      <c r="H29" s="18">
        <f t="shared" si="1"/>
        <v>0.5</v>
      </c>
      <c r="I29" s="17">
        <f t="shared" si="2"/>
        <v>1.7060368000000001</v>
      </c>
      <c r="J29">
        <f t="shared" si="3"/>
        <v>1.119446754982401</v>
      </c>
    </row>
    <row r="30" spans="1:10" ht="14.4" x14ac:dyDescent="0.3">
      <c r="A30" s="93">
        <v>12.4</v>
      </c>
      <c r="B30" s="93">
        <v>0.48</v>
      </c>
      <c r="C30" s="93">
        <v>0.47</v>
      </c>
      <c r="G30" s="17">
        <f t="shared" si="0"/>
        <v>1.3123360000000011</v>
      </c>
      <c r="H30" s="18">
        <f t="shared" si="1"/>
        <v>0.48</v>
      </c>
      <c r="I30" s="17">
        <f t="shared" si="2"/>
        <v>1.5419947999999999</v>
      </c>
      <c r="J30">
        <f t="shared" si="3"/>
        <v>0.9713353381693447</v>
      </c>
    </row>
    <row r="31" spans="1:10" ht="14.4" x14ac:dyDescent="0.3">
      <c r="A31" s="93">
        <v>12.8</v>
      </c>
      <c r="B31" s="93">
        <v>0.4</v>
      </c>
      <c r="C31" s="93">
        <v>0.37</v>
      </c>
      <c r="G31" s="17">
        <f t="shared" si="0"/>
        <v>1.4763780000000006</v>
      </c>
      <c r="H31" s="18">
        <f t="shared" si="1"/>
        <v>0.4</v>
      </c>
      <c r="I31" s="17">
        <f t="shared" si="2"/>
        <v>1.2139108000000001</v>
      </c>
      <c r="J31">
        <f t="shared" si="3"/>
        <v>0.71687647963296042</v>
      </c>
    </row>
    <row r="32" spans="1:10" ht="14.4" x14ac:dyDescent="0.3">
      <c r="A32" s="93">
        <v>13.3</v>
      </c>
      <c r="B32" s="93">
        <v>0.3</v>
      </c>
      <c r="C32" s="93">
        <v>0.31</v>
      </c>
      <c r="G32" s="17">
        <f t="shared" si="0"/>
        <v>1.8044619999999993</v>
      </c>
      <c r="H32" s="18">
        <f t="shared" si="1"/>
        <v>0.3</v>
      </c>
      <c r="I32" s="17">
        <f t="shared" si="2"/>
        <v>1.0170604000000001</v>
      </c>
      <c r="J32">
        <f t="shared" si="3"/>
        <v>0.5505740530514398</v>
      </c>
    </row>
    <row r="33" spans="1:18" ht="14.4" x14ac:dyDescent="0.3">
      <c r="A33" s="93">
        <v>13.9</v>
      </c>
      <c r="B33" s="93">
        <v>0.4</v>
      </c>
      <c r="C33" s="93">
        <v>0.21</v>
      </c>
      <c r="G33" s="17">
        <f t="shared" si="0"/>
        <v>1.8044619999999993</v>
      </c>
      <c r="H33" s="18">
        <f t="shared" si="1"/>
        <v>0.4</v>
      </c>
      <c r="I33" s="17">
        <f t="shared" si="2"/>
        <v>0.68897639999999993</v>
      </c>
      <c r="J33">
        <f t="shared" si="3"/>
        <v>0.49729269307871982</v>
      </c>
    </row>
    <row r="34" spans="1:18" ht="14.4" x14ac:dyDescent="0.3">
      <c r="A34" s="93">
        <v>14.4</v>
      </c>
      <c r="B34" s="93">
        <v>0.48</v>
      </c>
      <c r="C34" s="93">
        <v>0.16</v>
      </c>
      <c r="G34" s="17">
        <f t="shared" si="0"/>
        <v>1.3123359999999982</v>
      </c>
      <c r="H34" s="18">
        <f t="shared" si="1"/>
        <v>0.48</v>
      </c>
      <c r="I34" s="17">
        <f t="shared" si="2"/>
        <v>0.52493440000000002</v>
      </c>
      <c r="J34">
        <f t="shared" si="3"/>
        <v>0.33066734916403157</v>
      </c>
    </row>
    <row r="35" spans="1:18" ht="14.4" x14ac:dyDescent="0.3">
      <c r="A35" s="93">
        <v>14.7</v>
      </c>
      <c r="B35" s="93">
        <v>0.12</v>
      </c>
      <c r="C35" s="93">
        <v>0.1</v>
      </c>
      <c r="G35" s="17">
        <f t="shared" si="0"/>
        <v>0.82020999999999999</v>
      </c>
      <c r="H35" s="18">
        <f t="shared" si="1"/>
        <v>0.12</v>
      </c>
      <c r="I35" s="17">
        <f t="shared" si="2"/>
        <v>0.32808400000000004</v>
      </c>
      <c r="J35">
        <f t="shared" si="3"/>
        <v>3.2291733316799999E-2</v>
      </c>
    </row>
    <row r="36" spans="1:18" ht="14.4" x14ac:dyDescent="0.3">
      <c r="A36" s="93">
        <v>14.9</v>
      </c>
      <c r="B36" s="93">
        <v>0</v>
      </c>
      <c r="C36" s="93">
        <v>0</v>
      </c>
    </row>
    <row r="38" spans="1:18" ht="14.4" x14ac:dyDescent="0.3">
      <c r="A38" s="92" t="s">
        <v>16</v>
      </c>
      <c r="B38" s="98"/>
      <c r="C38" s="99"/>
      <c r="D38" s="99"/>
      <c r="E38" s="99"/>
      <c r="F38" s="99"/>
      <c r="G38" s="94"/>
      <c r="H38" s="94"/>
      <c r="I38" s="94"/>
      <c r="J38" s="94"/>
    </row>
    <row r="39" spans="1:18" ht="14.4" x14ac:dyDescent="0.3">
      <c r="A39" s="100" t="s">
        <v>139</v>
      </c>
      <c r="B39" s="100"/>
      <c r="C39" s="100"/>
      <c r="D39" s="100"/>
      <c r="E39" s="100"/>
      <c r="F39" s="94"/>
      <c r="G39" s="12" t="s">
        <v>35</v>
      </c>
      <c r="H39" s="12" t="s">
        <v>36</v>
      </c>
      <c r="I39" s="12" t="s">
        <v>37</v>
      </c>
      <c r="J39" s="12" t="s">
        <v>38</v>
      </c>
      <c r="K39" s="12" t="s">
        <v>39</v>
      </c>
    </row>
    <row r="40" spans="1:18" ht="15" thickBot="1" x14ac:dyDescent="0.35">
      <c r="A40" s="101" t="s">
        <v>132</v>
      </c>
      <c r="B40" s="102" t="s">
        <v>41</v>
      </c>
      <c r="C40" s="101" t="s">
        <v>42</v>
      </c>
      <c r="D40" s="94"/>
      <c r="E40" s="94"/>
      <c r="F40" s="94" t="s">
        <v>60</v>
      </c>
      <c r="G40" s="12" t="s">
        <v>43</v>
      </c>
      <c r="H40" s="12" t="s">
        <v>43</v>
      </c>
      <c r="I40" s="12" t="s">
        <v>44</v>
      </c>
      <c r="J40" s="12" t="s">
        <v>45</v>
      </c>
      <c r="K40" s="12" t="s">
        <v>45</v>
      </c>
    </row>
    <row r="41" spans="1:18" ht="15" thickTop="1" x14ac:dyDescent="0.3">
      <c r="A41" s="93">
        <v>3.3</v>
      </c>
      <c r="B41" s="93">
        <v>0.1</v>
      </c>
      <c r="C41" s="93">
        <v>0</v>
      </c>
      <c r="D41" s="94"/>
      <c r="E41" s="93" t="s">
        <v>47</v>
      </c>
      <c r="F41" s="93">
        <v>15</v>
      </c>
      <c r="G41" s="17"/>
      <c r="H41" s="17"/>
      <c r="I41" s="17"/>
    </row>
    <row r="42" spans="1:18" ht="14.4" x14ac:dyDescent="0.3">
      <c r="A42" s="93">
        <v>4</v>
      </c>
      <c r="B42" s="93">
        <v>0.28999999999999998</v>
      </c>
      <c r="C42" s="93">
        <v>0.21</v>
      </c>
      <c r="D42" s="94"/>
      <c r="E42" s="103" t="s">
        <v>48</v>
      </c>
      <c r="F42" s="93">
        <v>3.3</v>
      </c>
      <c r="G42" s="17">
        <f>(A43-A41)*3.28084/2</f>
        <v>1.9685040000000003</v>
      </c>
      <c r="H42" s="18">
        <f>B42</f>
        <v>0.28999999999999998</v>
      </c>
      <c r="I42" s="17">
        <f>C42*3.28084</f>
        <v>0.68897639999999993</v>
      </c>
      <c r="J42">
        <f>G42*H42*I42</f>
        <v>0.39331331179862394</v>
      </c>
      <c r="K42">
        <f>SUM(J42:J68)</f>
        <v>25.058277414725747</v>
      </c>
    </row>
    <row r="43" spans="1:18" ht="14.4" x14ac:dyDescent="0.3">
      <c r="A43" s="93">
        <v>4.5</v>
      </c>
      <c r="B43" s="93">
        <v>0.4</v>
      </c>
      <c r="C43" s="93">
        <v>0.5</v>
      </c>
      <c r="D43" s="94"/>
      <c r="E43" s="94"/>
      <c r="F43" s="94"/>
      <c r="G43" s="17">
        <f t="shared" ref="G43:G64" si="4">(A44-A42)*3.28084/2</f>
        <v>1.64042</v>
      </c>
      <c r="H43" s="18">
        <f t="shared" ref="H43:H65" si="5">B43</f>
        <v>0.4</v>
      </c>
      <c r="I43" s="17">
        <f t="shared" ref="I43:I65" si="6">C43*3.28084</f>
        <v>1.64042</v>
      </c>
      <c r="J43">
        <f t="shared" ref="J43:J64" si="7">G43*H43*I43</f>
        <v>1.0763911105600001</v>
      </c>
    </row>
    <row r="44" spans="1:18" ht="14.4" x14ac:dyDescent="0.3">
      <c r="A44" s="93">
        <v>5</v>
      </c>
      <c r="B44" s="93">
        <v>0.53</v>
      </c>
      <c r="C44" s="93">
        <v>0.52</v>
      </c>
      <c r="D44" s="94"/>
      <c r="E44" s="94"/>
      <c r="F44" s="94"/>
      <c r="G44" s="17">
        <f t="shared" si="4"/>
        <v>1.64042</v>
      </c>
      <c r="H44" s="18">
        <f t="shared" si="5"/>
        <v>0.53</v>
      </c>
      <c r="I44" s="17">
        <f t="shared" si="6"/>
        <v>1.7060368000000001</v>
      </c>
      <c r="J44">
        <f t="shared" si="7"/>
        <v>1.4832669503516802</v>
      </c>
    </row>
    <row r="45" spans="1:18" ht="14.4" x14ac:dyDescent="0.3">
      <c r="A45" s="93">
        <v>5.5</v>
      </c>
      <c r="B45" s="93">
        <v>0.42</v>
      </c>
      <c r="C45" s="93">
        <v>0.47</v>
      </c>
      <c r="D45" s="94"/>
      <c r="E45" s="94"/>
      <c r="F45" s="94"/>
      <c r="G45" s="17">
        <f t="shared" si="4"/>
        <v>1.64042</v>
      </c>
      <c r="H45" s="18">
        <f t="shared" si="5"/>
        <v>0.42</v>
      </c>
      <c r="I45" s="17">
        <f t="shared" si="6"/>
        <v>1.5419947999999999</v>
      </c>
      <c r="J45">
        <f t="shared" si="7"/>
        <v>1.0623980261227197</v>
      </c>
      <c r="N45" s="92" t="s">
        <v>16</v>
      </c>
    </row>
    <row r="46" spans="1:18" ht="14.4" x14ac:dyDescent="0.3">
      <c r="A46" s="93">
        <v>6</v>
      </c>
      <c r="B46" s="93">
        <v>0.5</v>
      </c>
      <c r="C46" s="93">
        <v>0.52</v>
      </c>
      <c r="D46" s="94"/>
      <c r="E46" s="94"/>
      <c r="F46" s="94"/>
      <c r="G46" s="17">
        <f t="shared" si="4"/>
        <v>1.64042</v>
      </c>
      <c r="H46" s="18">
        <f t="shared" si="5"/>
        <v>0.5</v>
      </c>
      <c r="I46" s="17">
        <f t="shared" si="6"/>
        <v>1.7060368000000001</v>
      </c>
      <c r="J46">
        <f t="shared" si="7"/>
        <v>1.3993084437280001</v>
      </c>
      <c r="N46" s="93" t="s">
        <v>103</v>
      </c>
      <c r="O46" s="94"/>
      <c r="P46" s="94"/>
      <c r="Q46" s="94"/>
      <c r="R46" s="94"/>
    </row>
    <row r="47" spans="1:18" ht="14.4" x14ac:dyDescent="0.3">
      <c r="A47" s="93">
        <v>6.5</v>
      </c>
      <c r="B47" s="93">
        <v>0.6</v>
      </c>
      <c r="C47" s="93">
        <v>0.56999999999999995</v>
      </c>
      <c r="D47" s="94"/>
      <c r="E47" s="94"/>
      <c r="F47" s="94"/>
      <c r="G47" s="17">
        <f t="shared" si="4"/>
        <v>1.64042</v>
      </c>
      <c r="H47" s="18">
        <f t="shared" si="5"/>
        <v>0.6</v>
      </c>
      <c r="I47" s="17">
        <f t="shared" si="6"/>
        <v>1.8700787999999999</v>
      </c>
      <c r="J47">
        <f t="shared" si="7"/>
        <v>1.8406287990575998</v>
      </c>
      <c r="N47" s="100" t="s">
        <v>139</v>
      </c>
      <c r="O47" s="100"/>
      <c r="P47" s="100"/>
      <c r="Q47" s="100"/>
      <c r="R47" s="100"/>
    </row>
    <row r="48" spans="1:18" ht="14.4" x14ac:dyDescent="0.3">
      <c r="A48" s="93">
        <v>7</v>
      </c>
      <c r="B48" s="93">
        <v>0.65</v>
      </c>
      <c r="C48" s="93">
        <v>0.5</v>
      </c>
      <c r="D48" s="94"/>
      <c r="E48" s="94"/>
      <c r="F48" s="94"/>
      <c r="G48" s="17">
        <f t="shared" si="4"/>
        <v>1.64042</v>
      </c>
      <c r="H48" s="18">
        <f t="shared" si="5"/>
        <v>0.65</v>
      </c>
      <c r="I48" s="17">
        <f t="shared" si="6"/>
        <v>1.64042</v>
      </c>
      <c r="J48">
        <f t="shared" si="7"/>
        <v>1.74913555466</v>
      </c>
      <c r="N48" s="93" t="s">
        <v>140</v>
      </c>
      <c r="O48" s="94"/>
      <c r="P48" s="93" t="s">
        <v>141</v>
      </c>
      <c r="Q48" s="94"/>
      <c r="R48" s="94"/>
    </row>
    <row r="49" spans="1:18" ht="14.4" x14ac:dyDescent="0.3">
      <c r="A49" s="93">
        <v>7.5</v>
      </c>
      <c r="B49" s="93">
        <v>0.62</v>
      </c>
      <c r="C49" s="93">
        <v>0.59</v>
      </c>
      <c r="D49" s="94"/>
      <c r="E49" s="94"/>
      <c r="F49" s="94"/>
      <c r="G49" s="17">
        <f t="shared" si="4"/>
        <v>1.64042</v>
      </c>
      <c r="H49" s="18">
        <f t="shared" si="5"/>
        <v>0.62</v>
      </c>
      <c r="I49" s="17">
        <f t="shared" si="6"/>
        <v>1.9356955999999998</v>
      </c>
      <c r="J49">
        <f t="shared" si="7"/>
        <v>1.9687193412142401</v>
      </c>
      <c r="N49" s="104" t="s">
        <v>142</v>
      </c>
      <c r="O49" s="104"/>
      <c r="P49" s="104" t="s">
        <v>143</v>
      </c>
      <c r="Q49" s="94"/>
      <c r="R49" s="94"/>
    </row>
    <row r="50" spans="1:18" ht="14.4" x14ac:dyDescent="0.3">
      <c r="A50" s="93">
        <v>8</v>
      </c>
      <c r="B50" s="93">
        <v>0.55000000000000004</v>
      </c>
      <c r="C50" s="93">
        <v>0.55000000000000004</v>
      </c>
      <c r="D50" s="94"/>
      <c r="E50" s="94"/>
      <c r="F50" s="94"/>
      <c r="G50" s="17">
        <f t="shared" si="4"/>
        <v>1.64042</v>
      </c>
      <c r="H50" s="18">
        <f t="shared" si="5"/>
        <v>0.55000000000000004</v>
      </c>
      <c r="I50" s="17">
        <f t="shared" si="6"/>
        <v>1.8044620000000002</v>
      </c>
      <c r="J50">
        <f t="shared" si="7"/>
        <v>1.6280415547220004</v>
      </c>
      <c r="K50" s="94"/>
      <c r="L50" s="94"/>
      <c r="M50" s="94"/>
      <c r="N50" s="93">
        <v>0.1</v>
      </c>
      <c r="O50" s="94"/>
      <c r="P50" s="93">
        <v>0.25</v>
      </c>
      <c r="Q50" s="94"/>
      <c r="R50" s="94"/>
    </row>
    <row r="51" spans="1:18" ht="14.4" x14ac:dyDescent="0.3">
      <c r="A51" s="93">
        <v>8.5</v>
      </c>
      <c r="B51" s="93">
        <v>0.63</v>
      </c>
      <c r="C51" s="93">
        <v>0.54</v>
      </c>
      <c r="D51" s="94"/>
      <c r="E51" s="94"/>
      <c r="F51" s="94"/>
      <c r="G51" s="17">
        <f t="shared" si="4"/>
        <v>1.64042</v>
      </c>
      <c r="H51" s="18">
        <f t="shared" si="5"/>
        <v>0.63</v>
      </c>
      <c r="I51" s="17">
        <f t="shared" si="6"/>
        <v>1.7716536000000001</v>
      </c>
      <c r="J51">
        <f t="shared" si="7"/>
        <v>1.8309412790625601</v>
      </c>
      <c r="K51" s="94"/>
      <c r="L51" s="94"/>
      <c r="M51" s="94"/>
      <c r="N51" s="93">
        <v>0.2</v>
      </c>
      <c r="O51" s="94"/>
      <c r="P51" s="93">
        <v>0.39</v>
      </c>
      <c r="Q51" s="94"/>
      <c r="R51" s="94"/>
    </row>
    <row r="52" spans="1:18" ht="14.4" x14ac:dyDescent="0.3">
      <c r="A52" s="93">
        <v>9</v>
      </c>
      <c r="B52" s="93">
        <v>0.6</v>
      </c>
      <c r="C52" s="93">
        <v>0.37</v>
      </c>
      <c r="D52" s="94"/>
      <c r="E52" s="94"/>
      <c r="F52" s="94"/>
      <c r="G52" s="17">
        <f t="shared" si="4"/>
        <v>1.64042</v>
      </c>
      <c r="H52" s="18">
        <f t="shared" si="5"/>
        <v>0.6</v>
      </c>
      <c r="I52" s="17">
        <f t="shared" si="6"/>
        <v>1.2139108000000001</v>
      </c>
      <c r="J52">
        <f t="shared" si="7"/>
        <v>1.1947941327215998</v>
      </c>
      <c r="K52" s="94"/>
      <c r="L52" s="94"/>
      <c r="M52" s="94"/>
      <c r="N52" s="93">
        <v>0.3</v>
      </c>
      <c r="O52" s="94"/>
      <c r="P52" s="93">
        <v>0.46</v>
      </c>
      <c r="Q52" s="94"/>
      <c r="R52" s="94"/>
    </row>
    <row r="53" spans="1:18" ht="14.4" x14ac:dyDescent="0.3">
      <c r="A53" s="93">
        <v>9.5</v>
      </c>
      <c r="B53" s="93">
        <v>0.5</v>
      </c>
      <c r="C53" s="93">
        <v>0.49</v>
      </c>
      <c r="G53" s="17">
        <f t="shared" si="4"/>
        <v>1.64042</v>
      </c>
      <c r="H53" s="18">
        <f t="shared" si="5"/>
        <v>0.5</v>
      </c>
      <c r="I53" s="17">
        <f t="shared" si="6"/>
        <v>1.6076116</v>
      </c>
      <c r="J53">
        <f t="shared" si="7"/>
        <v>1.3185791104360001</v>
      </c>
      <c r="N53" s="93">
        <v>0.4</v>
      </c>
      <c r="O53" s="94"/>
      <c r="P53" s="93">
        <v>0.5</v>
      </c>
      <c r="Q53" s="94"/>
      <c r="R53" s="94"/>
    </row>
    <row r="54" spans="1:18" ht="14.4" x14ac:dyDescent="0.3">
      <c r="A54" s="93">
        <v>10</v>
      </c>
      <c r="B54" s="93">
        <v>0.5</v>
      </c>
      <c r="C54" s="93">
        <v>0.48</v>
      </c>
      <c r="G54" s="17">
        <f t="shared" si="4"/>
        <v>1.64042</v>
      </c>
      <c r="H54" s="18">
        <f t="shared" si="5"/>
        <v>0.5</v>
      </c>
      <c r="I54" s="17">
        <f t="shared" si="6"/>
        <v>1.5748031999999998</v>
      </c>
      <c r="J54">
        <f t="shared" si="7"/>
        <v>1.2916693326719999</v>
      </c>
      <c r="N54" s="93">
        <v>0.5</v>
      </c>
      <c r="O54" s="94"/>
      <c r="P54" s="93">
        <v>0.52</v>
      </c>
      <c r="Q54" s="94"/>
      <c r="R54" s="94"/>
    </row>
    <row r="55" spans="1:18" ht="14.4" x14ac:dyDescent="0.3">
      <c r="A55" s="93">
        <v>10.5</v>
      </c>
      <c r="B55" s="93">
        <v>0.6</v>
      </c>
      <c r="C55" s="93">
        <v>0.32</v>
      </c>
      <c r="G55" s="17">
        <f t="shared" si="4"/>
        <v>1.64042</v>
      </c>
      <c r="H55" s="18">
        <f t="shared" si="5"/>
        <v>0.6</v>
      </c>
      <c r="I55" s="17">
        <f t="shared" si="6"/>
        <v>1.0498688</v>
      </c>
      <c r="J55">
        <f t="shared" si="7"/>
        <v>1.0333354661376</v>
      </c>
    </row>
    <row r="56" spans="1:18" ht="14.4" x14ac:dyDescent="0.3">
      <c r="A56" s="93">
        <v>11</v>
      </c>
      <c r="B56" s="93">
        <v>0.45</v>
      </c>
      <c r="C56" s="93">
        <v>0.4</v>
      </c>
      <c r="G56" s="17">
        <f t="shared" si="4"/>
        <v>1.64042</v>
      </c>
      <c r="H56" s="18">
        <f t="shared" si="5"/>
        <v>0.45</v>
      </c>
      <c r="I56" s="17">
        <f t="shared" si="6"/>
        <v>1.3123360000000002</v>
      </c>
      <c r="J56">
        <f t="shared" si="7"/>
        <v>0.96875199950400015</v>
      </c>
    </row>
    <row r="57" spans="1:18" ht="14.4" x14ac:dyDescent="0.3">
      <c r="A57" s="93">
        <v>11.5</v>
      </c>
      <c r="B57" s="93">
        <v>0.5</v>
      </c>
      <c r="C57" s="93">
        <v>0.32</v>
      </c>
      <c r="G57" s="17">
        <f t="shared" si="4"/>
        <v>1.64042</v>
      </c>
      <c r="H57" s="18">
        <f t="shared" si="5"/>
        <v>0.5</v>
      </c>
      <c r="I57" s="17">
        <f t="shared" si="6"/>
        <v>1.0498688</v>
      </c>
      <c r="J57">
        <f t="shared" si="7"/>
        <v>0.86111288844800005</v>
      </c>
    </row>
    <row r="58" spans="1:18" ht="14.4" x14ac:dyDescent="0.3">
      <c r="A58" s="93">
        <v>12</v>
      </c>
      <c r="B58" s="93">
        <v>0.43</v>
      </c>
      <c r="C58" s="93">
        <v>0.43</v>
      </c>
      <c r="G58" s="17">
        <f t="shared" si="4"/>
        <v>1.64042</v>
      </c>
      <c r="H58" s="18">
        <f t="shared" si="5"/>
        <v>0.43</v>
      </c>
      <c r="I58" s="17">
        <f t="shared" si="6"/>
        <v>1.4107612</v>
      </c>
      <c r="J58">
        <f t="shared" si="7"/>
        <v>0.99512358171272008</v>
      </c>
    </row>
    <row r="59" spans="1:18" ht="14.4" x14ac:dyDescent="0.3">
      <c r="A59" s="93">
        <v>12.5</v>
      </c>
      <c r="B59" s="93">
        <v>0.5</v>
      </c>
      <c r="C59" s="93">
        <v>0.28000000000000003</v>
      </c>
      <c r="G59" s="17">
        <f t="shared" si="4"/>
        <v>1.64042</v>
      </c>
      <c r="H59" s="18">
        <f t="shared" si="5"/>
        <v>0.5</v>
      </c>
      <c r="I59" s="17">
        <f t="shared" si="6"/>
        <v>0.9186352000000001</v>
      </c>
      <c r="J59">
        <f t="shared" si="7"/>
        <v>0.75347377739200005</v>
      </c>
    </row>
    <row r="60" spans="1:18" ht="14.4" x14ac:dyDescent="0.3">
      <c r="A60" s="93">
        <v>13</v>
      </c>
      <c r="B60" s="93">
        <v>0.4</v>
      </c>
      <c r="C60" s="93">
        <v>0.34</v>
      </c>
      <c r="G60" s="17">
        <f t="shared" si="4"/>
        <v>1.64042</v>
      </c>
      <c r="H60" s="18">
        <f t="shared" si="5"/>
        <v>0.4</v>
      </c>
      <c r="I60" s="17">
        <f t="shared" si="6"/>
        <v>1.1154856</v>
      </c>
      <c r="J60">
        <f t="shared" si="7"/>
        <v>0.73194595518080008</v>
      </c>
    </row>
    <row r="61" spans="1:18" ht="14.4" x14ac:dyDescent="0.3">
      <c r="A61" s="93">
        <v>13.5</v>
      </c>
      <c r="B61" s="93">
        <v>0.5</v>
      </c>
      <c r="C61" s="93">
        <v>0.12</v>
      </c>
      <c r="G61" s="17">
        <f t="shared" si="4"/>
        <v>1.64042</v>
      </c>
      <c r="H61" s="18">
        <f t="shared" si="5"/>
        <v>0.5</v>
      </c>
      <c r="I61" s="17">
        <f t="shared" si="6"/>
        <v>0.39370079999999996</v>
      </c>
      <c r="J61">
        <f t="shared" si="7"/>
        <v>0.32291733316799998</v>
      </c>
    </row>
    <row r="62" spans="1:18" ht="14.4" x14ac:dyDescent="0.3">
      <c r="A62" s="93">
        <v>14</v>
      </c>
      <c r="B62" s="93">
        <v>0.5</v>
      </c>
      <c r="C62" s="93">
        <v>0.27</v>
      </c>
      <c r="G62" s="17">
        <f t="shared" si="4"/>
        <v>1.64042</v>
      </c>
      <c r="H62" s="18">
        <f t="shared" si="5"/>
        <v>0.5</v>
      </c>
      <c r="I62" s="17">
        <f t="shared" si="6"/>
        <v>0.88582680000000003</v>
      </c>
      <c r="J62">
        <f t="shared" si="7"/>
        <v>0.726563999628</v>
      </c>
    </row>
    <row r="63" spans="1:18" ht="14.4" x14ac:dyDescent="0.3">
      <c r="A63" s="93">
        <v>14.5</v>
      </c>
      <c r="B63" s="93">
        <v>0.3</v>
      </c>
      <c r="C63" s="93">
        <v>0.25</v>
      </c>
      <c r="G63" s="17">
        <f t="shared" si="4"/>
        <v>1.4763780000000006</v>
      </c>
      <c r="H63" s="18">
        <f t="shared" si="5"/>
        <v>0.3</v>
      </c>
      <c r="I63" s="17">
        <f t="shared" si="6"/>
        <v>0.82020999999999999</v>
      </c>
      <c r="J63">
        <f t="shared" si="7"/>
        <v>0.36328199981400017</v>
      </c>
    </row>
    <row r="64" spans="1:18" ht="14.4" x14ac:dyDescent="0.3">
      <c r="A64" s="93">
        <v>14.9</v>
      </c>
      <c r="B64" s="93">
        <v>0.2</v>
      </c>
      <c r="C64" s="93">
        <v>0.12</v>
      </c>
      <c r="G64" s="17">
        <f t="shared" si="4"/>
        <v>0.82020999999999999</v>
      </c>
      <c r="H64" s="18">
        <f t="shared" si="5"/>
        <v>0.2</v>
      </c>
      <c r="I64" s="17">
        <f t="shared" si="6"/>
        <v>0.39370079999999996</v>
      </c>
      <c r="J64">
        <f t="shared" si="7"/>
        <v>6.4583466633599998E-2</v>
      </c>
    </row>
    <row r="65" spans="1:9" ht="14.4" x14ac:dyDescent="0.3">
      <c r="A65" s="93">
        <v>15</v>
      </c>
      <c r="B65" s="93">
        <v>0</v>
      </c>
      <c r="C65" s="93">
        <v>0</v>
      </c>
      <c r="H65" s="18">
        <f t="shared" si="5"/>
        <v>0</v>
      </c>
      <c r="I65" s="17">
        <f t="shared" si="6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49519-363A-47E1-A28F-D3DCBD31900F}">
  <dimension ref="A1:R105"/>
  <sheetViews>
    <sheetView workbookViewId="0">
      <selection activeCell="B26" sqref="B26"/>
    </sheetView>
  </sheetViews>
  <sheetFormatPr defaultColWidth="8.44140625" defaultRowHeight="13.2" x14ac:dyDescent="0.25"/>
  <cols>
    <col min="15" max="15" width="10.77734375" customWidth="1"/>
    <col min="271" max="271" width="10.77734375" customWidth="1"/>
    <col min="527" max="527" width="10.77734375" customWidth="1"/>
    <col min="783" max="783" width="10.77734375" customWidth="1"/>
    <col min="1039" max="1039" width="10.77734375" customWidth="1"/>
    <col min="1295" max="1295" width="10.77734375" customWidth="1"/>
    <col min="1551" max="1551" width="10.77734375" customWidth="1"/>
    <col min="1807" max="1807" width="10.77734375" customWidth="1"/>
    <col min="2063" max="2063" width="10.77734375" customWidth="1"/>
    <col min="2319" max="2319" width="10.77734375" customWidth="1"/>
    <col min="2575" max="2575" width="10.77734375" customWidth="1"/>
    <col min="2831" max="2831" width="10.77734375" customWidth="1"/>
    <col min="3087" max="3087" width="10.77734375" customWidth="1"/>
    <col min="3343" max="3343" width="10.77734375" customWidth="1"/>
    <col min="3599" max="3599" width="10.77734375" customWidth="1"/>
    <col min="3855" max="3855" width="10.77734375" customWidth="1"/>
    <col min="4111" max="4111" width="10.77734375" customWidth="1"/>
    <col min="4367" max="4367" width="10.77734375" customWidth="1"/>
    <col min="4623" max="4623" width="10.77734375" customWidth="1"/>
    <col min="4879" max="4879" width="10.77734375" customWidth="1"/>
    <col min="5135" max="5135" width="10.77734375" customWidth="1"/>
    <col min="5391" max="5391" width="10.77734375" customWidth="1"/>
    <col min="5647" max="5647" width="10.77734375" customWidth="1"/>
    <col min="5903" max="5903" width="10.77734375" customWidth="1"/>
    <col min="6159" max="6159" width="10.77734375" customWidth="1"/>
    <col min="6415" max="6415" width="10.77734375" customWidth="1"/>
    <col min="6671" max="6671" width="10.77734375" customWidth="1"/>
    <col min="6927" max="6927" width="10.77734375" customWidth="1"/>
    <col min="7183" max="7183" width="10.77734375" customWidth="1"/>
    <col min="7439" max="7439" width="10.77734375" customWidth="1"/>
    <col min="7695" max="7695" width="10.77734375" customWidth="1"/>
    <col min="7951" max="7951" width="10.77734375" customWidth="1"/>
    <col min="8207" max="8207" width="10.77734375" customWidth="1"/>
    <col min="8463" max="8463" width="10.77734375" customWidth="1"/>
    <col min="8719" max="8719" width="10.77734375" customWidth="1"/>
    <col min="8975" max="8975" width="10.77734375" customWidth="1"/>
    <col min="9231" max="9231" width="10.77734375" customWidth="1"/>
    <col min="9487" max="9487" width="10.77734375" customWidth="1"/>
    <col min="9743" max="9743" width="10.77734375" customWidth="1"/>
    <col min="9999" max="9999" width="10.77734375" customWidth="1"/>
    <col min="10255" max="10255" width="10.77734375" customWidth="1"/>
    <col min="10511" max="10511" width="10.77734375" customWidth="1"/>
    <col min="10767" max="10767" width="10.77734375" customWidth="1"/>
    <col min="11023" max="11023" width="10.77734375" customWidth="1"/>
    <col min="11279" max="11279" width="10.77734375" customWidth="1"/>
    <col min="11535" max="11535" width="10.77734375" customWidth="1"/>
    <col min="11791" max="11791" width="10.77734375" customWidth="1"/>
    <col min="12047" max="12047" width="10.77734375" customWidth="1"/>
    <col min="12303" max="12303" width="10.77734375" customWidth="1"/>
    <col min="12559" max="12559" width="10.77734375" customWidth="1"/>
    <col min="12815" max="12815" width="10.77734375" customWidth="1"/>
    <col min="13071" max="13071" width="10.77734375" customWidth="1"/>
    <col min="13327" max="13327" width="10.77734375" customWidth="1"/>
    <col min="13583" max="13583" width="10.77734375" customWidth="1"/>
    <col min="13839" max="13839" width="10.77734375" customWidth="1"/>
    <col min="14095" max="14095" width="10.77734375" customWidth="1"/>
    <col min="14351" max="14351" width="10.77734375" customWidth="1"/>
    <col min="14607" max="14607" width="10.77734375" customWidth="1"/>
    <col min="14863" max="14863" width="10.77734375" customWidth="1"/>
    <col min="15119" max="15119" width="10.77734375" customWidth="1"/>
    <col min="15375" max="15375" width="10.77734375" customWidth="1"/>
    <col min="15631" max="15631" width="10.77734375" customWidth="1"/>
    <col min="15887" max="15887" width="10.77734375" customWidth="1"/>
    <col min="16143" max="16143" width="10.77734375" customWidth="1"/>
  </cols>
  <sheetData>
    <row r="1" spans="1:11" ht="14.4" x14ac:dyDescent="0.3">
      <c r="A1" s="105" t="s">
        <v>144</v>
      </c>
      <c r="B1" s="106"/>
      <c r="C1" s="106"/>
      <c r="D1" s="106"/>
      <c r="E1" s="106"/>
      <c r="F1" s="106"/>
      <c r="G1" s="106"/>
    </row>
    <row r="2" spans="1:11" ht="14.4" x14ac:dyDescent="0.3">
      <c r="A2" s="107" t="s">
        <v>32</v>
      </c>
      <c r="B2" s="106"/>
      <c r="C2" s="106"/>
      <c r="D2" s="106"/>
      <c r="E2" s="106"/>
      <c r="F2" s="106"/>
      <c r="G2" s="106"/>
    </row>
    <row r="4" spans="1:11" ht="14.4" x14ac:dyDescent="0.3">
      <c r="A4" s="108" t="s">
        <v>18</v>
      </c>
      <c r="B4" s="109"/>
      <c r="C4" s="109"/>
      <c r="D4" s="106"/>
      <c r="E4" s="106"/>
      <c r="F4" s="106"/>
      <c r="G4" s="106"/>
    </row>
    <row r="5" spans="1:11" ht="14.4" x14ac:dyDescent="0.3">
      <c r="A5" s="110" t="s">
        <v>145</v>
      </c>
      <c r="B5" s="110"/>
      <c r="C5" s="110"/>
      <c r="D5" s="106"/>
      <c r="E5" s="106"/>
      <c r="F5" s="106"/>
      <c r="G5" s="12" t="s">
        <v>35</v>
      </c>
      <c r="H5" s="12" t="s">
        <v>36</v>
      </c>
      <c r="I5" s="12" t="s">
        <v>37</v>
      </c>
      <c r="J5" s="12" t="s">
        <v>38</v>
      </c>
      <c r="K5" s="12" t="s">
        <v>39</v>
      </c>
    </row>
    <row r="6" spans="1:11" ht="15" thickBot="1" x14ac:dyDescent="0.35">
      <c r="A6" s="111" t="s">
        <v>55</v>
      </c>
      <c r="B6" s="111" t="s">
        <v>41</v>
      </c>
      <c r="C6" s="112" t="s">
        <v>42</v>
      </c>
      <c r="D6" s="106"/>
      <c r="E6" s="106"/>
      <c r="F6" s="106"/>
      <c r="G6" s="12" t="s">
        <v>43</v>
      </c>
      <c r="H6" s="12" t="s">
        <v>43</v>
      </c>
      <c r="I6" s="12" t="s">
        <v>44</v>
      </c>
      <c r="J6" s="12" t="s">
        <v>45</v>
      </c>
      <c r="K6" s="12" t="s">
        <v>45</v>
      </c>
    </row>
    <row r="7" spans="1:11" ht="15" thickTop="1" x14ac:dyDescent="0.3">
      <c r="A7" s="107">
        <v>15</v>
      </c>
      <c r="B7" s="107">
        <v>0.2</v>
      </c>
      <c r="C7" s="107">
        <v>-0.03</v>
      </c>
      <c r="D7" s="106"/>
      <c r="E7" s="106"/>
      <c r="F7" s="106" t="s">
        <v>56</v>
      </c>
      <c r="G7" s="17"/>
      <c r="H7" s="17"/>
      <c r="I7" s="17"/>
    </row>
    <row r="8" spans="1:11" ht="14.4" x14ac:dyDescent="0.3">
      <c r="A8" s="107">
        <v>14</v>
      </c>
      <c r="B8" s="107">
        <v>0.6</v>
      </c>
      <c r="C8" s="107">
        <v>0.12</v>
      </c>
      <c r="D8" s="106"/>
      <c r="E8" s="107" t="s">
        <v>47</v>
      </c>
      <c r="F8" s="107">
        <v>2.5</v>
      </c>
      <c r="G8" s="17">
        <f>((A9-A7)/2)*-1</f>
        <v>0.75</v>
      </c>
      <c r="H8" s="18">
        <f>B8</f>
        <v>0.6</v>
      </c>
      <c r="I8" s="17">
        <f>C8*3.28084</f>
        <v>0.39370079999999996</v>
      </c>
      <c r="J8">
        <f>G8*H8*I8</f>
        <v>0.17716535999999997</v>
      </c>
      <c r="K8">
        <f>SUM(J8:J30)</f>
        <v>15.283793139999998</v>
      </c>
    </row>
    <row r="9" spans="1:11" ht="14.4" x14ac:dyDescent="0.3">
      <c r="A9" s="107">
        <v>13.5</v>
      </c>
      <c r="B9" s="107">
        <v>0.5</v>
      </c>
      <c r="C9" s="107">
        <v>0.22</v>
      </c>
      <c r="D9" s="106"/>
      <c r="E9" s="107" t="s">
        <v>48</v>
      </c>
      <c r="F9" s="107">
        <v>15</v>
      </c>
      <c r="G9" s="17">
        <f t="shared" ref="G9:G30" si="0">((A10-A8)/2)*-1</f>
        <v>0.5</v>
      </c>
      <c r="H9" s="18">
        <f t="shared" ref="H9:H30" si="1">B9</f>
        <v>0.5</v>
      </c>
      <c r="I9" s="17">
        <f t="shared" ref="I9:I30" si="2">C9*3.28084</f>
        <v>0.7217848</v>
      </c>
      <c r="J9">
        <f t="shared" ref="J9:J30" si="3">G9*H9*I9</f>
        <v>0.1804462</v>
      </c>
    </row>
    <row r="10" spans="1:11" ht="14.4" x14ac:dyDescent="0.3">
      <c r="A10" s="107">
        <v>13</v>
      </c>
      <c r="B10" s="107">
        <v>0.6</v>
      </c>
      <c r="C10" s="107">
        <v>0.33</v>
      </c>
      <c r="D10" s="106"/>
      <c r="E10" s="106"/>
      <c r="F10" s="106"/>
      <c r="G10" s="17">
        <f t="shared" si="0"/>
        <v>0.5</v>
      </c>
      <c r="H10" s="18">
        <f t="shared" si="1"/>
        <v>0.6</v>
      </c>
      <c r="I10" s="17">
        <f t="shared" si="2"/>
        <v>1.0826772</v>
      </c>
      <c r="J10">
        <f t="shared" si="3"/>
        <v>0.32480315999999998</v>
      </c>
    </row>
    <row r="11" spans="1:11" ht="14.4" x14ac:dyDescent="0.3">
      <c r="A11" s="107">
        <v>12.5</v>
      </c>
      <c r="B11" s="107">
        <v>0.65</v>
      </c>
      <c r="C11" s="107">
        <v>0.54</v>
      </c>
      <c r="D11" s="106"/>
      <c r="E11" s="106"/>
      <c r="F11" s="106"/>
      <c r="G11" s="17">
        <f t="shared" si="0"/>
        <v>0.5</v>
      </c>
      <c r="H11" s="18">
        <f t="shared" si="1"/>
        <v>0.65</v>
      </c>
      <c r="I11" s="17">
        <f t="shared" si="2"/>
        <v>1.7716536000000001</v>
      </c>
      <c r="J11">
        <f t="shared" si="3"/>
        <v>0.57578742000000005</v>
      </c>
    </row>
    <row r="12" spans="1:11" ht="14.4" x14ac:dyDescent="0.3">
      <c r="A12" s="107">
        <v>12</v>
      </c>
      <c r="B12" s="107">
        <v>0.6</v>
      </c>
      <c r="C12" s="107">
        <v>0.45</v>
      </c>
      <c r="D12" s="106"/>
      <c r="E12" s="106"/>
      <c r="F12" s="106"/>
      <c r="G12" s="17">
        <f t="shared" si="0"/>
        <v>0.5</v>
      </c>
      <c r="H12" s="18">
        <f t="shared" si="1"/>
        <v>0.6</v>
      </c>
      <c r="I12" s="17">
        <f t="shared" si="2"/>
        <v>1.476378</v>
      </c>
      <c r="J12">
        <f t="shared" si="3"/>
        <v>0.44291339999999996</v>
      </c>
    </row>
    <row r="13" spans="1:11" ht="14.4" x14ac:dyDescent="0.3">
      <c r="A13" s="107">
        <v>11.5</v>
      </c>
      <c r="B13" s="107">
        <v>0.7</v>
      </c>
      <c r="C13" s="107">
        <v>0.36</v>
      </c>
      <c r="D13" s="106"/>
      <c r="E13" s="106"/>
      <c r="F13" s="106"/>
      <c r="G13" s="17">
        <f t="shared" si="0"/>
        <v>0.5</v>
      </c>
      <c r="H13" s="18">
        <f t="shared" si="1"/>
        <v>0.7</v>
      </c>
      <c r="I13" s="17">
        <f t="shared" si="2"/>
        <v>1.1811023999999999</v>
      </c>
      <c r="J13">
        <f t="shared" si="3"/>
        <v>0.41338583999999995</v>
      </c>
    </row>
    <row r="14" spans="1:11" ht="14.4" x14ac:dyDescent="0.3">
      <c r="A14" s="107">
        <v>11</v>
      </c>
      <c r="B14" s="107">
        <v>0.65</v>
      </c>
      <c r="C14" s="107">
        <v>0.51</v>
      </c>
      <c r="D14" s="106"/>
      <c r="E14" s="106"/>
      <c r="F14" s="106"/>
      <c r="G14" s="17">
        <f t="shared" si="0"/>
        <v>0.5</v>
      </c>
      <c r="H14" s="18">
        <f t="shared" si="1"/>
        <v>0.65</v>
      </c>
      <c r="I14" s="17">
        <f t="shared" si="2"/>
        <v>1.6732283999999999</v>
      </c>
      <c r="J14">
        <f t="shared" si="3"/>
        <v>0.54379922999999997</v>
      </c>
    </row>
    <row r="15" spans="1:11" ht="14.4" x14ac:dyDescent="0.3">
      <c r="A15" s="107">
        <v>10.5</v>
      </c>
      <c r="B15" s="107">
        <v>0.85</v>
      </c>
      <c r="C15" s="107">
        <v>0.73</v>
      </c>
      <c r="D15" s="106"/>
      <c r="E15" s="106"/>
      <c r="F15" s="106"/>
      <c r="G15" s="17">
        <f t="shared" si="0"/>
        <v>0.5</v>
      </c>
      <c r="H15" s="18">
        <f t="shared" si="1"/>
        <v>0.85</v>
      </c>
      <c r="I15" s="17">
        <f t="shared" si="2"/>
        <v>2.3950131999999997</v>
      </c>
      <c r="J15">
        <f t="shared" si="3"/>
        <v>1.01788061</v>
      </c>
    </row>
    <row r="16" spans="1:11" ht="14.4" x14ac:dyDescent="0.3">
      <c r="A16" s="107">
        <v>10</v>
      </c>
      <c r="B16" s="107">
        <v>0.85</v>
      </c>
      <c r="C16" s="107">
        <v>0.94</v>
      </c>
      <c r="D16" s="106"/>
      <c r="E16" s="106"/>
      <c r="F16" s="106"/>
      <c r="G16" s="17">
        <f t="shared" si="0"/>
        <v>0.5</v>
      </c>
      <c r="H16" s="18">
        <f t="shared" si="1"/>
        <v>0.85</v>
      </c>
      <c r="I16" s="17">
        <f t="shared" si="2"/>
        <v>3.0839895999999998</v>
      </c>
      <c r="J16">
        <f t="shared" si="3"/>
        <v>1.31069558</v>
      </c>
    </row>
    <row r="17" spans="1:10" ht="14.4" x14ac:dyDescent="0.3">
      <c r="A17" s="107">
        <v>9.5</v>
      </c>
      <c r="B17" s="107">
        <v>0.85</v>
      </c>
      <c r="C17" s="107">
        <v>0.89</v>
      </c>
      <c r="D17" s="106"/>
      <c r="E17" s="106"/>
      <c r="F17" s="106"/>
      <c r="G17" s="17">
        <f t="shared" si="0"/>
        <v>0.5</v>
      </c>
      <c r="H17" s="18">
        <f t="shared" si="1"/>
        <v>0.85</v>
      </c>
      <c r="I17" s="17">
        <f t="shared" si="2"/>
        <v>2.9199476</v>
      </c>
      <c r="J17">
        <f t="shared" si="3"/>
        <v>1.24097773</v>
      </c>
    </row>
    <row r="18" spans="1:10" ht="14.4" x14ac:dyDescent="0.3">
      <c r="A18" s="107">
        <v>9</v>
      </c>
      <c r="B18" s="107">
        <v>0.9</v>
      </c>
      <c r="C18" s="107">
        <v>0.72</v>
      </c>
      <c r="E18" s="113"/>
      <c r="G18" s="17">
        <f t="shared" si="0"/>
        <v>0.5</v>
      </c>
      <c r="H18" s="18">
        <f t="shared" si="1"/>
        <v>0.9</v>
      </c>
      <c r="I18" s="17">
        <f t="shared" si="2"/>
        <v>2.3622047999999998</v>
      </c>
      <c r="J18">
        <f t="shared" si="3"/>
        <v>1.0629921599999999</v>
      </c>
    </row>
    <row r="19" spans="1:10" ht="14.4" x14ac:dyDescent="0.3">
      <c r="A19" s="107">
        <v>8.5</v>
      </c>
      <c r="B19" s="107">
        <v>1</v>
      </c>
      <c r="C19" s="107">
        <v>0.52</v>
      </c>
      <c r="E19" s="113"/>
      <c r="G19" s="17">
        <f t="shared" si="0"/>
        <v>0.5</v>
      </c>
      <c r="H19" s="18">
        <f t="shared" si="1"/>
        <v>1</v>
      </c>
      <c r="I19" s="17">
        <f t="shared" si="2"/>
        <v>1.7060368000000001</v>
      </c>
      <c r="J19">
        <f t="shared" si="3"/>
        <v>0.85301840000000007</v>
      </c>
    </row>
    <row r="20" spans="1:10" ht="14.4" x14ac:dyDescent="0.3">
      <c r="A20" s="107">
        <v>8</v>
      </c>
      <c r="B20" s="107">
        <v>1.25</v>
      </c>
      <c r="C20" s="107">
        <v>0.65</v>
      </c>
      <c r="E20" s="113"/>
      <c r="G20" s="17">
        <f t="shared" si="0"/>
        <v>0.5</v>
      </c>
      <c r="H20" s="18">
        <f t="shared" si="1"/>
        <v>1.25</v>
      </c>
      <c r="I20" s="17">
        <f t="shared" si="2"/>
        <v>2.1325460000000001</v>
      </c>
      <c r="J20">
        <f t="shared" si="3"/>
        <v>1.33284125</v>
      </c>
    </row>
    <row r="21" spans="1:10" ht="14.4" x14ac:dyDescent="0.3">
      <c r="A21" s="107">
        <v>7.5</v>
      </c>
      <c r="B21" s="107">
        <v>1.1499999999999999</v>
      </c>
      <c r="C21" s="107">
        <v>0.79</v>
      </c>
      <c r="E21" s="113"/>
      <c r="G21" s="17">
        <f t="shared" si="0"/>
        <v>0.5</v>
      </c>
      <c r="H21" s="18">
        <f t="shared" si="1"/>
        <v>1.1499999999999999</v>
      </c>
      <c r="I21" s="17">
        <f t="shared" si="2"/>
        <v>2.5918635999999999</v>
      </c>
      <c r="J21">
        <f t="shared" si="3"/>
        <v>1.4903215699999999</v>
      </c>
    </row>
    <row r="22" spans="1:10" ht="14.4" x14ac:dyDescent="0.3">
      <c r="A22" s="107">
        <v>7</v>
      </c>
      <c r="B22" s="107">
        <v>1.1000000000000001</v>
      </c>
      <c r="C22" s="107">
        <v>0.46</v>
      </c>
      <c r="E22" s="113"/>
      <c r="G22" s="17">
        <f t="shared" si="0"/>
        <v>0.5</v>
      </c>
      <c r="H22" s="18">
        <f t="shared" si="1"/>
        <v>1.1000000000000001</v>
      </c>
      <c r="I22" s="17">
        <f t="shared" si="2"/>
        <v>1.5091864000000002</v>
      </c>
      <c r="J22">
        <f t="shared" si="3"/>
        <v>0.83005252000000018</v>
      </c>
    </row>
    <row r="23" spans="1:10" ht="14.4" x14ac:dyDescent="0.3">
      <c r="A23" s="107">
        <v>6.5</v>
      </c>
      <c r="B23" s="107">
        <v>1.05</v>
      </c>
      <c r="C23" s="107">
        <v>0.39</v>
      </c>
      <c r="E23" s="113"/>
      <c r="G23" s="17">
        <f t="shared" si="0"/>
        <v>0.5</v>
      </c>
      <c r="H23" s="18">
        <f t="shared" si="1"/>
        <v>1.05</v>
      </c>
      <c r="I23" s="17">
        <f t="shared" si="2"/>
        <v>1.2795276</v>
      </c>
      <c r="J23">
        <f t="shared" si="3"/>
        <v>0.67175199000000008</v>
      </c>
    </row>
    <row r="24" spans="1:10" ht="14.4" x14ac:dyDescent="0.3">
      <c r="A24" s="107">
        <v>6</v>
      </c>
      <c r="B24" s="107">
        <v>0.9</v>
      </c>
      <c r="C24" s="107">
        <v>0.55000000000000004</v>
      </c>
      <c r="E24" s="113"/>
      <c r="G24" s="17">
        <f t="shared" si="0"/>
        <v>0.5</v>
      </c>
      <c r="H24" s="18">
        <f t="shared" si="1"/>
        <v>0.9</v>
      </c>
      <c r="I24" s="17">
        <f t="shared" si="2"/>
        <v>1.8044620000000002</v>
      </c>
      <c r="J24">
        <f t="shared" si="3"/>
        <v>0.81200790000000012</v>
      </c>
    </row>
    <row r="25" spans="1:10" ht="14.4" x14ac:dyDescent="0.3">
      <c r="A25" s="107">
        <v>5.5</v>
      </c>
      <c r="B25" s="107">
        <v>0.85</v>
      </c>
      <c r="C25" s="107">
        <v>0.56000000000000005</v>
      </c>
      <c r="E25" s="113"/>
      <c r="G25" s="17">
        <f t="shared" si="0"/>
        <v>0.5</v>
      </c>
      <c r="H25" s="18">
        <f t="shared" si="1"/>
        <v>0.85</v>
      </c>
      <c r="I25" s="17">
        <f t="shared" si="2"/>
        <v>1.8372704000000002</v>
      </c>
      <c r="J25">
        <f t="shared" si="3"/>
        <v>0.78083992000000002</v>
      </c>
    </row>
    <row r="26" spans="1:10" ht="14.4" x14ac:dyDescent="0.3">
      <c r="A26" s="107">
        <v>5</v>
      </c>
      <c r="B26" s="107">
        <v>0.8</v>
      </c>
      <c r="C26" s="107">
        <v>0.46</v>
      </c>
      <c r="E26" s="113"/>
      <c r="G26" s="17">
        <f t="shared" si="0"/>
        <v>0.5</v>
      </c>
      <c r="H26" s="18">
        <f t="shared" si="1"/>
        <v>0.8</v>
      </c>
      <c r="I26" s="17">
        <f t="shared" si="2"/>
        <v>1.5091864000000002</v>
      </c>
      <c r="J26">
        <f t="shared" si="3"/>
        <v>0.60367456000000008</v>
      </c>
    </row>
    <row r="27" spans="1:10" ht="14.4" x14ac:dyDescent="0.3">
      <c r="A27" s="107">
        <v>4.5</v>
      </c>
      <c r="B27" s="107">
        <v>0.7</v>
      </c>
      <c r="C27" s="107">
        <v>0.2</v>
      </c>
      <c r="E27" s="113"/>
      <c r="G27" s="17">
        <f t="shared" si="0"/>
        <v>0.5</v>
      </c>
      <c r="H27" s="18">
        <f t="shared" si="1"/>
        <v>0.7</v>
      </c>
      <c r="I27" s="17">
        <f t="shared" si="2"/>
        <v>0.65616800000000008</v>
      </c>
      <c r="J27">
        <f t="shared" si="3"/>
        <v>0.22965880000000002</v>
      </c>
    </row>
    <row r="28" spans="1:10" ht="14.4" x14ac:dyDescent="0.3">
      <c r="A28" s="107">
        <v>4</v>
      </c>
      <c r="B28" s="107">
        <v>0.6</v>
      </c>
      <c r="C28" s="107">
        <v>0.22</v>
      </c>
      <c r="E28" s="113"/>
      <c r="G28" s="17">
        <f t="shared" si="0"/>
        <v>0.5</v>
      </c>
      <c r="H28" s="18">
        <f t="shared" si="1"/>
        <v>0.6</v>
      </c>
      <c r="I28" s="17">
        <f t="shared" si="2"/>
        <v>0.7217848</v>
      </c>
      <c r="J28">
        <f t="shared" si="3"/>
        <v>0.21653544</v>
      </c>
    </row>
    <row r="29" spans="1:10" ht="14.4" x14ac:dyDescent="0.3">
      <c r="A29" s="107">
        <v>3.5</v>
      </c>
      <c r="B29" s="107">
        <v>0.4</v>
      </c>
      <c r="C29" s="107">
        <v>0.18</v>
      </c>
      <c r="G29" s="17">
        <f t="shared" si="0"/>
        <v>0.5</v>
      </c>
      <c r="H29" s="18">
        <f t="shared" si="1"/>
        <v>0.4</v>
      </c>
      <c r="I29" s="17">
        <f t="shared" si="2"/>
        <v>0.59055119999999994</v>
      </c>
      <c r="J29">
        <f t="shared" si="3"/>
        <v>0.11811023999999999</v>
      </c>
    </row>
    <row r="30" spans="1:10" ht="14.4" x14ac:dyDescent="0.3">
      <c r="A30" s="107">
        <v>3</v>
      </c>
      <c r="B30" s="107">
        <v>0.3</v>
      </c>
      <c r="C30" s="107">
        <v>0.11</v>
      </c>
      <c r="G30" s="17">
        <f t="shared" si="0"/>
        <v>0.5</v>
      </c>
      <c r="H30" s="18">
        <f t="shared" si="1"/>
        <v>0.3</v>
      </c>
      <c r="I30" s="17">
        <f t="shared" si="2"/>
        <v>0.3608924</v>
      </c>
      <c r="J30">
        <f t="shared" si="3"/>
        <v>5.4133859999999999E-2</v>
      </c>
    </row>
    <row r="31" spans="1:10" ht="14.4" x14ac:dyDescent="0.3">
      <c r="A31" s="107">
        <v>2.5</v>
      </c>
      <c r="B31" s="107">
        <v>0</v>
      </c>
      <c r="C31" s="107">
        <v>0</v>
      </c>
    </row>
    <row r="32" spans="1:10" x14ac:dyDescent="0.25">
      <c r="A32" s="18"/>
      <c r="B32" s="18"/>
      <c r="C32" s="18"/>
    </row>
    <row r="33" spans="1:11" x14ac:dyDescent="0.25">
      <c r="A33" s="18"/>
      <c r="B33" s="18"/>
      <c r="C33" s="18"/>
    </row>
    <row r="34" spans="1:11" x14ac:dyDescent="0.25">
      <c r="A34" s="18"/>
      <c r="B34" s="18"/>
      <c r="C34" s="18"/>
    </row>
    <row r="35" spans="1:11" ht="14.4" x14ac:dyDescent="0.3">
      <c r="A35" s="108" t="s">
        <v>18</v>
      </c>
      <c r="B35" s="109"/>
      <c r="C35" s="109"/>
      <c r="D35" s="106"/>
      <c r="E35" s="106"/>
      <c r="F35" s="106"/>
      <c r="G35" s="106"/>
    </row>
    <row r="36" spans="1:11" ht="14.4" x14ac:dyDescent="0.3">
      <c r="A36" s="110" t="s">
        <v>146</v>
      </c>
      <c r="B36" s="110"/>
      <c r="C36" s="110"/>
      <c r="D36" s="106"/>
      <c r="E36" s="106"/>
      <c r="F36" s="106"/>
      <c r="G36" s="12" t="s">
        <v>35</v>
      </c>
      <c r="H36" s="12" t="s">
        <v>36</v>
      </c>
      <c r="I36" s="12" t="s">
        <v>37</v>
      </c>
      <c r="J36" s="12" t="s">
        <v>38</v>
      </c>
      <c r="K36" s="12" t="s">
        <v>39</v>
      </c>
    </row>
    <row r="37" spans="1:11" ht="15" thickBot="1" x14ac:dyDescent="0.35">
      <c r="A37" s="111" t="s">
        <v>55</v>
      </c>
      <c r="B37" s="111" t="s">
        <v>41</v>
      </c>
      <c r="C37" s="112" t="s">
        <v>42</v>
      </c>
      <c r="D37" s="106"/>
      <c r="E37" s="106"/>
      <c r="F37" s="106"/>
      <c r="G37" s="12" t="s">
        <v>43</v>
      </c>
      <c r="H37" s="12" t="s">
        <v>43</v>
      </c>
      <c r="I37" s="12" t="s">
        <v>44</v>
      </c>
      <c r="J37" s="12" t="s">
        <v>45</v>
      </c>
      <c r="K37" s="12" t="s">
        <v>45</v>
      </c>
    </row>
    <row r="38" spans="1:11" ht="15" thickTop="1" x14ac:dyDescent="0.3">
      <c r="A38" s="107">
        <v>2.9</v>
      </c>
      <c r="B38" s="107">
        <v>0.2</v>
      </c>
      <c r="C38" s="107">
        <v>-0.04</v>
      </c>
      <c r="D38" s="106"/>
      <c r="E38" s="106"/>
      <c r="F38" s="106" t="s">
        <v>56</v>
      </c>
      <c r="G38" s="17"/>
      <c r="H38" s="17"/>
      <c r="I38" s="17"/>
    </row>
    <row r="39" spans="1:11" ht="14.4" x14ac:dyDescent="0.3">
      <c r="A39" s="107">
        <v>3.5</v>
      </c>
      <c r="B39" s="107">
        <v>0.75</v>
      </c>
      <c r="C39" s="107">
        <v>0.21</v>
      </c>
      <c r="D39" s="106"/>
      <c r="E39" s="107" t="s">
        <v>47</v>
      </c>
      <c r="F39" s="107">
        <v>15</v>
      </c>
      <c r="G39" s="17">
        <f>(A40-A38)/2</f>
        <v>0.55000000000000004</v>
      </c>
      <c r="H39" s="18">
        <f>B39</f>
        <v>0.75</v>
      </c>
      <c r="I39" s="17">
        <f>C39*3.28084</f>
        <v>0.68897639999999993</v>
      </c>
      <c r="J39">
        <f>G39*H39*I39</f>
        <v>0.28420276499999997</v>
      </c>
      <c r="K39">
        <f>SUM(J39:J60)</f>
        <v>21.55438061100001</v>
      </c>
    </row>
    <row r="40" spans="1:11" ht="14.4" x14ac:dyDescent="0.3">
      <c r="A40" s="107">
        <v>4</v>
      </c>
      <c r="B40" s="107">
        <v>0.9</v>
      </c>
      <c r="C40" s="107">
        <v>0.51</v>
      </c>
      <c r="D40" s="106"/>
      <c r="E40" s="107" t="s">
        <v>48</v>
      </c>
      <c r="F40" s="107">
        <v>2.5</v>
      </c>
      <c r="G40" s="17">
        <f t="shared" ref="G40:G60" si="4">(A41-A39)/2</f>
        <v>0.5</v>
      </c>
      <c r="H40" s="18">
        <f t="shared" ref="H40:H60" si="5">B40</f>
        <v>0.9</v>
      </c>
      <c r="I40" s="17">
        <f t="shared" ref="I40:I60" si="6">C40*3.28084</f>
        <v>1.6732283999999999</v>
      </c>
      <c r="J40">
        <f t="shared" ref="J40:J60" si="7">G40*H40*I40</f>
        <v>0.75295277999999999</v>
      </c>
    </row>
    <row r="41" spans="1:11" ht="14.4" x14ac:dyDescent="0.3">
      <c r="A41" s="107">
        <v>4.5</v>
      </c>
      <c r="B41" s="107">
        <v>0.9</v>
      </c>
      <c r="C41" s="107">
        <v>0.72</v>
      </c>
      <c r="D41" s="106"/>
      <c r="E41" s="106"/>
      <c r="F41" s="106"/>
      <c r="G41" s="17">
        <f t="shared" si="4"/>
        <v>0.5</v>
      </c>
      <c r="H41" s="18">
        <f t="shared" si="5"/>
        <v>0.9</v>
      </c>
      <c r="I41" s="17">
        <f t="shared" si="6"/>
        <v>2.3622047999999998</v>
      </c>
      <c r="J41">
        <f t="shared" si="7"/>
        <v>1.0629921599999999</v>
      </c>
    </row>
    <row r="42" spans="1:11" ht="14.4" x14ac:dyDescent="0.3">
      <c r="A42" s="107">
        <v>5</v>
      </c>
      <c r="B42" s="107">
        <v>0.7</v>
      </c>
      <c r="C42" s="107">
        <v>0.53</v>
      </c>
      <c r="D42" s="106"/>
      <c r="E42" s="106"/>
      <c r="F42" s="106"/>
      <c r="G42" s="17">
        <f t="shared" si="4"/>
        <v>0.5</v>
      </c>
      <c r="H42" s="18">
        <f t="shared" si="5"/>
        <v>0.7</v>
      </c>
      <c r="I42" s="17">
        <f t="shared" si="6"/>
        <v>1.7388452000000001</v>
      </c>
      <c r="J42">
        <f t="shared" si="7"/>
        <v>0.60859582000000001</v>
      </c>
    </row>
    <row r="43" spans="1:11" ht="14.4" x14ac:dyDescent="0.3">
      <c r="A43" s="107">
        <v>5.5</v>
      </c>
      <c r="B43" s="107">
        <v>0.7</v>
      </c>
      <c r="C43" s="107">
        <v>0.88</v>
      </c>
      <c r="D43" s="106"/>
      <c r="E43" s="106"/>
      <c r="F43" s="106"/>
      <c r="G43" s="17">
        <f t="shared" si="4"/>
        <v>0.5</v>
      </c>
      <c r="H43" s="18">
        <f t="shared" si="5"/>
        <v>0.7</v>
      </c>
      <c r="I43" s="17">
        <f t="shared" si="6"/>
        <v>2.8871392</v>
      </c>
      <c r="J43">
        <f t="shared" si="7"/>
        <v>1.01049872</v>
      </c>
    </row>
    <row r="44" spans="1:11" ht="14.4" x14ac:dyDescent="0.3">
      <c r="A44" s="107">
        <v>6</v>
      </c>
      <c r="B44" s="107">
        <v>0.7</v>
      </c>
      <c r="C44" s="107">
        <v>0.66</v>
      </c>
      <c r="D44" s="106"/>
      <c r="E44" s="106"/>
      <c r="F44" s="106"/>
      <c r="G44" s="17">
        <f t="shared" si="4"/>
        <v>0.5</v>
      </c>
      <c r="H44" s="18">
        <f t="shared" si="5"/>
        <v>0.7</v>
      </c>
      <c r="I44" s="17">
        <f t="shared" si="6"/>
        <v>2.1653544</v>
      </c>
      <c r="J44">
        <f t="shared" si="7"/>
        <v>0.75787403999999992</v>
      </c>
    </row>
    <row r="45" spans="1:11" ht="14.4" x14ac:dyDescent="0.3">
      <c r="A45" s="107">
        <v>6.5</v>
      </c>
      <c r="B45" s="107">
        <v>0.75</v>
      </c>
      <c r="C45" s="107">
        <v>1.05</v>
      </c>
      <c r="D45" s="106"/>
      <c r="E45" s="106"/>
      <c r="F45" s="106"/>
      <c r="G45" s="17">
        <f t="shared" si="4"/>
        <v>0.5</v>
      </c>
      <c r="H45" s="18">
        <f t="shared" si="5"/>
        <v>0.75</v>
      </c>
      <c r="I45" s="17">
        <f t="shared" si="6"/>
        <v>3.4448820000000002</v>
      </c>
      <c r="J45">
        <f t="shared" si="7"/>
        <v>1.2918307500000001</v>
      </c>
    </row>
    <row r="46" spans="1:11" ht="14.4" x14ac:dyDescent="0.3">
      <c r="A46" s="107">
        <v>7</v>
      </c>
      <c r="B46" s="107">
        <v>0.7</v>
      </c>
      <c r="C46" s="107">
        <v>1.04</v>
      </c>
      <c r="D46" s="106"/>
      <c r="E46" s="106"/>
      <c r="F46" s="106"/>
      <c r="G46" s="17">
        <f t="shared" si="4"/>
        <v>0.5</v>
      </c>
      <c r="H46" s="18">
        <f t="shared" si="5"/>
        <v>0.7</v>
      </c>
      <c r="I46" s="17">
        <f t="shared" si="6"/>
        <v>3.4120736000000003</v>
      </c>
      <c r="J46">
        <f t="shared" si="7"/>
        <v>1.1942257599999999</v>
      </c>
    </row>
    <row r="47" spans="1:11" ht="14.4" x14ac:dyDescent="0.3">
      <c r="A47" s="107">
        <v>7.5</v>
      </c>
      <c r="B47" s="107">
        <v>0.75</v>
      </c>
      <c r="C47" s="107">
        <v>1.18</v>
      </c>
      <c r="D47" s="106"/>
      <c r="E47" s="106"/>
      <c r="F47" s="106"/>
      <c r="G47" s="17">
        <f t="shared" si="4"/>
        <v>0.5</v>
      </c>
      <c r="H47" s="18">
        <f t="shared" si="5"/>
        <v>0.75</v>
      </c>
      <c r="I47" s="17">
        <f t="shared" si="6"/>
        <v>3.8713911999999997</v>
      </c>
      <c r="J47">
        <f t="shared" si="7"/>
        <v>1.4517716999999999</v>
      </c>
    </row>
    <row r="48" spans="1:11" ht="14.4" x14ac:dyDescent="0.3">
      <c r="A48" s="107">
        <v>8</v>
      </c>
      <c r="B48" s="107">
        <v>0.75</v>
      </c>
      <c r="C48" s="107">
        <v>1.33</v>
      </c>
      <c r="D48" s="106"/>
      <c r="E48" s="106"/>
      <c r="F48" s="106"/>
      <c r="G48" s="17">
        <f t="shared" si="4"/>
        <v>0.5</v>
      </c>
      <c r="H48" s="18">
        <f t="shared" si="5"/>
        <v>0.75</v>
      </c>
      <c r="I48" s="17">
        <f t="shared" si="6"/>
        <v>4.3635172000000004</v>
      </c>
      <c r="J48">
        <f t="shared" si="7"/>
        <v>1.6363189500000002</v>
      </c>
    </row>
    <row r="49" spans="1:10" ht="14.4" x14ac:dyDescent="0.3">
      <c r="A49" s="107">
        <v>8.5</v>
      </c>
      <c r="B49" s="107">
        <v>0.9</v>
      </c>
      <c r="C49" s="107">
        <v>1.1399999999999999</v>
      </c>
      <c r="D49" s="106"/>
      <c r="E49" s="106"/>
      <c r="F49" s="106"/>
      <c r="G49" s="17">
        <f t="shared" si="4"/>
        <v>0.5</v>
      </c>
      <c r="H49" s="18">
        <f t="shared" si="5"/>
        <v>0.9</v>
      </c>
      <c r="I49" s="17">
        <f t="shared" si="6"/>
        <v>3.7401575999999999</v>
      </c>
      <c r="J49">
        <f t="shared" si="7"/>
        <v>1.68307092</v>
      </c>
    </row>
    <row r="50" spans="1:10" ht="14.4" x14ac:dyDescent="0.3">
      <c r="A50" s="107">
        <v>9</v>
      </c>
      <c r="B50" s="107">
        <v>0.95</v>
      </c>
      <c r="C50" s="107">
        <v>1.19</v>
      </c>
      <c r="G50" s="17">
        <f t="shared" si="4"/>
        <v>0.5</v>
      </c>
      <c r="H50" s="18">
        <f t="shared" si="5"/>
        <v>0.95</v>
      </c>
      <c r="I50" s="17">
        <f t="shared" si="6"/>
        <v>3.9041995999999997</v>
      </c>
      <c r="J50">
        <f t="shared" si="7"/>
        <v>1.8544948099999998</v>
      </c>
    </row>
    <row r="51" spans="1:10" ht="14.4" x14ac:dyDescent="0.3">
      <c r="A51" s="107">
        <v>9.5</v>
      </c>
      <c r="B51" s="107">
        <v>0.95</v>
      </c>
      <c r="C51" s="107">
        <v>1.05</v>
      </c>
      <c r="G51" s="17">
        <f t="shared" si="4"/>
        <v>0.5</v>
      </c>
      <c r="H51" s="18">
        <f t="shared" si="5"/>
        <v>0.95</v>
      </c>
      <c r="I51" s="17">
        <f t="shared" si="6"/>
        <v>3.4448820000000002</v>
      </c>
      <c r="J51">
        <f t="shared" si="7"/>
        <v>1.6363189499999999</v>
      </c>
    </row>
    <row r="52" spans="1:10" ht="14.4" x14ac:dyDescent="0.3">
      <c r="A52" s="107">
        <v>10</v>
      </c>
      <c r="B52" s="107">
        <v>1.1000000000000001</v>
      </c>
      <c r="C52" s="107">
        <v>0.78</v>
      </c>
      <c r="G52" s="17">
        <f t="shared" si="4"/>
        <v>0.5</v>
      </c>
      <c r="H52" s="18">
        <f t="shared" si="5"/>
        <v>1.1000000000000001</v>
      </c>
      <c r="I52" s="17">
        <f t="shared" si="6"/>
        <v>2.5590552</v>
      </c>
      <c r="J52">
        <f t="shared" si="7"/>
        <v>1.4074803600000001</v>
      </c>
    </row>
    <row r="53" spans="1:10" ht="14.4" x14ac:dyDescent="0.3">
      <c r="A53" s="107">
        <v>10.5</v>
      </c>
      <c r="B53" s="107">
        <v>1</v>
      </c>
      <c r="C53" s="107">
        <v>0.77</v>
      </c>
      <c r="G53" s="17">
        <f t="shared" si="4"/>
        <v>0.5</v>
      </c>
      <c r="H53" s="18">
        <f t="shared" si="5"/>
        <v>1</v>
      </c>
      <c r="I53" s="17">
        <f t="shared" si="6"/>
        <v>2.5262468</v>
      </c>
      <c r="J53">
        <f t="shared" si="7"/>
        <v>1.2631234</v>
      </c>
    </row>
    <row r="54" spans="1:10" ht="14.4" x14ac:dyDescent="0.3">
      <c r="A54" s="107">
        <v>11</v>
      </c>
      <c r="B54" s="107">
        <v>0.8</v>
      </c>
      <c r="C54" s="107">
        <v>0.84</v>
      </c>
      <c r="G54" s="17">
        <f t="shared" si="4"/>
        <v>0.5</v>
      </c>
      <c r="H54" s="18">
        <f t="shared" si="5"/>
        <v>0.8</v>
      </c>
      <c r="I54" s="17">
        <f t="shared" si="6"/>
        <v>2.7559055999999997</v>
      </c>
      <c r="J54">
        <f t="shared" si="7"/>
        <v>1.1023622399999999</v>
      </c>
    </row>
    <row r="55" spans="1:10" ht="14.4" x14ac:dyDescent="0.3">
      <c r="A55" s="107">
        <v>11.5</v>
      </c>
      <c r="B55" s="107">
        <v>0.8</v>
      </c>
      <c r="C55" s="107">
        <v>0.88</v>
      </c>
      <c r="G55" s="17">
        <f t="shared" si="4"/>
        <v>0.5</v>
      </c>
      <c r="H55" s="18">
        <f t="shared" si="5"/>
        <v>0.8</v>
      </c>
      <c r="I55" s="17">
        <f t="shared" si="6"/>
        <v>2.8871392</v>
      </c>
      <c r="J55">
        <f t="shared" si="7"/>
        <v>1.1548556800000001</v>
      </c>
    </row>
    <row r="56" spans="1:10" ht="14.4" x14ac:dyDescent="0.3">
      <c r="A56" s="107">
        <v>12</v>
      </c>
      <c r="B56" s="107">
        <v>0.65</v>
      </c>
      <c r="C56" s="107">
        <v>0.53</v>
      </c>
      <c r="G56" s="17">
        <f t="shared" si="4"/>
        <v>0.5</v>
      </c>
      <c r="H56" s="18">
        <f t="shared" si="5"/>
        <v>0.65</v>
      </c>
      <c r="I56" s="17">
        <f t="shared" si="6"/>
        <v>1.7388452000000001</v>
      </c>
      <c r="J56">
        <f t="shared" si="7"/>
        <v>0.5651246900000001</v>
      </c>
    </row>
    <row r="57" spans="1:10" ht="14.4" x14ac:dyDescent="0.3">
      <c r="A57" s="107">
        <v>12.5</v>
      </c>
      <c r="B57" s="107">
        <v>0.72</v>
      </c>
      <c r="C57" s="107">
        <v>0.28000000000000003</v>
      </c>
      <c r="G57" s="17">
        <f t="shared" si="4"/>
        <v>0.5</v>
      </c>
      <c r="H57" s="18">
        <f t="shared" si="5"/>
        <v>0.72</v>
      </c>
      <c r="I57" s="17">
        <f t="shared" si="6"/>
        <v>0.9186352000000001</v>
      </c>
      <c r="J57">
        <f t="shared" si="7"/>
        <v>0.33070867200000004</v>
      </c>
    </row>
    <row r="58" spans="1:10" ht="14.4" x14ac:dyDescent="0.3">
      <c r="A58" s="107">
        <v>13</v>
      </c>
      <c r="B58" s="107">
        <v>0.8</v>
      </c>
      <c r="C58" s="107">
        <v>0.21</v>
      </c>
      <c r="G58" s="17">
        <f t="shared" si="4"/>
        <v>0.5</v>
      </c>
      <c r="H58" s="18">
        <f t="shared" si="5"/>
        <v>0.8</v>
      </c>
      <c r="I58" s="17">
        <f t="shared" si="6"/>
        <v>0.68897639999999993</v>
      </c>
      <c r="J58">
        <f t="shared" si="7"/>
        <v>0.27559055999999998</v>
      </c>
    </row>
    <row r="59" spans="1:10" ht="14.4" x14ac:dyDescent="0.3">
      <c r="A59" s="107">
        <v>13.5</v>
      </c>
      <c r="B59" s="107">
        <v>0.78</v>
      </c>
      <c r="C59" s="107">
        <v>0.09</v>
      </c>
      <c r="G59" s="17">
        <f t="shared" si="4"/>
        <v>0.5</v>
      </c>
      <c r="H59" s="18">
        <f t="shared" si="5"/>
        <v>0.78</v>
      </c>
      <c r="I59" s="17">
        <f t="shared" si="6"/>
        <v>0.29527559999999997</v>
      </c>
      <c r="J59">
        <f t="shared" si="7"/>
        <v>0.11515748399999999</v>
      </c>
    </row>
    <row r="60" spans="1:10" ht="14.4" x14ac:dyDescent="0.3">
      <c r="A60" s="107">
        <v>14</v>
      </c>
      <c r="B60" s="107">
        <v>0.5</v>
      </c>
      <c r="C60" s="107">
        <v>0.14000000000000001</v>
      </c>
      <c r="G60" s="17">
        <f t="shared" si="4"/>
        <v>0.5</v>
      </c>
      <c r="H60" s="18">
        <f t="shared" si="5"/>
        <v>0.5</v>
      </c>
      <c r="I60" s="17">
        <f t="shared" si="6"/>
        <v>0.45931760000000005</v>
      </c>
      <c r="J60">
        <f t="shared" si="7"/>
        <v>0.11482940000000001</v>
      </c>
    </row>
    <row r="61" spans="1:10" ht="14.4" x14ac:dyDescent="0.3">
      <c r="A61" s="107">
        <v>14.5</v>
      </c>
      <c r="B61" s="107">
        <v>0.1</v>
      </c>
      <c r="C61" s="107">
        <v>0</v>
      </c>
    </row>
    <row r="64" spans="1:10" x14ac:dyDescent="0.25">
      <c r="A64" s="108" t="s">
        <v>18</v>
      </c>
      <c r="B64" s="109"/>
      <c r="C64" s="109"/>
    </row>
    <row r="65" spans="1:11" x14ac:dyDescent="0.25">
      <c r="A65" s="110" t="s">
        <v>147</v>
      </c>
      <c r="B65" s="110"/>
      <c r="C65" s="110"/>
      <c r="G65" s="12" t="s">
        <v>35</v>
      </c>
      <c r="H65" s="12" t="s">
        <v>36</v>
      </c>
      <c r="I65" s="12" t="s">
        <v>37</v>
      </c>
      <c r="J65" s="12" t="s">
        <v>38</v>
      </c>
      <c r="K65" s="12" t="s">
        <v>39</v>
      </c>
    </row>
    <row r="66" spans="1:11" ht="15" thickBot="1" x14ac:dyDescent="0.35">
      <c r="A66" s="112" t="s">
        <v>148</v>
      </c>
      <c r="B66" s="111" t="s">
        <v>41</v>
      </c>
      <c r="C66" s="112" t="s">
        <v>42</v>
      </c>
      <c r="D66" s="106"/>
      <c r="E66" s="106"/>
      <c r="F66" s="106"/>
      <c r="G66" s="12" t="s">
        <v>43</v>
      </c>
      <c r="H66" s="12" t="s">
        <v>43</v>
      </c>
      <c r="I66" s="12" t="s">
        <v>44</v>
      </c>
      <c r="J66" s="12" t="s">
        <v>45</v>
      </c>
      <c r="K66" s="12" t="s">
        <v>45</v>
      </c>
    </row>
    <row r="67" spans="1:11" ht="15" thickTop="1" x14ac:dyDescent="0.3">
      <c r="A67" s="107">
        <v>2.1</v>
      </c>
      <c r="B67" s="107">
        <v>0.05</v>
      </c>
      <c r="C67" s="107">
        <v>0</v>
      </c>
      <c r="D67" s="106"/>
      <c r="E67" s="107" t="s">
        <v>149</v>
      </c>
      <c r="F67" s="106"/>
      <c r="G67" s="17"/>
      <c r="H67" s="17"/>
      <c r="I67" s="17"/>
    </row>
    <row r="68" spans="1:11" ht="14.4" x14ac:dyDescent="0.3">
      <c r="A68" s="114">
        <v>2.2000000000000002</v>
      </c>
      <c r="B68" s="107">
        <v>0.23</v>
      </c>
      <c r="C68" s="107">
        <v>0.02</v>
      </c>
      <c r="D68" s="106"/>
      <c r="E68" s="106"/>
      <c r="F68" s="106"/>
      <c r="G68" s="17">
        <f>(A69-A67)*3.28084/2</f>
        <v>0.49212599999999973</v>
      </c>
      <c r="H68" s="18">
        <f>B68</f>
        <v>0.23</v>
      </c>
      <c r="I68" s="17">
        <f>C68*3.28084</f>
        <v>6.5616800000000003E-2</v>
      </c>
      <c r="J68">
        <f>G68*H68*I68</f>
        <v>7.4270986628639964E-3</v>
      </c>
      <c r="K68">
        <f>SUM(J68:J84)</f>
        <v>4.5891934998725601</v>
      </c>
    </row>
    <row r="69" spans="1:11" ht="14.4" x14ac:dyDescent="0.3">
      <c r="A69" s="107">
        <v>2.4</v>
      </c>
      <c r="B69" s="107">
        <v>0.38</v>
      </c>
      <c r="C69" s="107">
        <v>0.37</v>
      </c>
      <c r="D69" s="106"/>
      <c r="E69" s="106"/>
      <c r="F69" s="106" t="s">
        <v>46</v>
      </c>
      <c r="G69" s="17">
        <f t="shared" ref="G69:G84" si="8">(A70-A68)*3.28084/2</f>
        <v>0.65616799999999986</v>
      </c>
      <c r="H69" s="18">
        <f t="shared" ref="H69:H84" si="9">B69</f>
        <v>0.38</v>
      </c>
      <c r="I69" s="17">
        <f t="shared" ref="I69:I84" si="10">C69*3.28084</f>
        <v>1.2139108000000001</v>
      </c>
      <c r="J69">
        <f t="shared" ref="J69:J84" si="11">G69*H69*I69</f>
        <v>0.30268118028947194</v>
      </c>
    </row>
    <row r="70" spans="1:11" ht="14.4" x14ac:dyDescent="0.3">
      <c r="A70" s="107">
        <v>2.6</v>
      </c>
      <c r="B70" s="107">
        <v>0.59</v>
      </c>
      <c r="C70" s="107">
        <v>0.34</v>
      </c>
      <c r="D70" s="106"/>
      <c r="E70" s="107" t="s">
        <v>47</v>
      </c>
      <c r="F70" s="107">
        <v>5.5</v>
      </c>
      <c r="G70" s="17">
        <f t="shared" si="8"/>
        <v>0.65616799999999986</v>
      </c>
      <c r="H70" s="18">
        <f t="shared" si="9"/>
        <v>0.59</v>
      </c>
      <c r="I70" s="17">
        <f t="shared" si="10"/>
        <v>1.1154856</v>
      </c>
      <c r="J70">
        <f t="shared" si="11"/>
        <v>0.43184811355667185</v>
      </c>
    </row>
    <row r="71" spans="1:11" ht="14.4" x14ac:dyDescent="0.3">
      <c r="A71" s="107">
        <v>2.8</v>
      </c>
      <c r="B71" s="107">
        <v>0.6</v>
      </c>
      <c r="C71" s="107">
        <v>0.38</v>
      </c>
      <c r="D71" s="106"/>
      <c r="E71" s="107" t="s">
        <v>48</v>
      </c>
      <c r="F71" s="107">
        <v>2.1</v>
      </c>
      <c r="G71" s="17">
        <f t="shared" si="8"/>
        <v>0.65616799999999986</v>
      </c>
      <c r="H71" s="18">
        <f t="shared" si="9"/>
        <v>0.6</v>
      </c>
      <c r="I71" s="17">
        <f t="shared" si="10"/>
        <v>1.2467192</v>
      </c>
      <c r="J71">
        <f t="shared" si="11"/>
        <v>0.49083434641535989</v>
      </c>
    </row>
    <row r="72" spans="1:11" ht="14.4" x14ac:dyDescent="0.3">
      <c r="A72" s="107">
        <v>3</v>
      </c>
      <c r="B72" s="107">
        <v>0.5</v>
      </c>
      <c r="C72" s="107">
        <v>0.23</v>
      </c>
      <c r="D72" s="106"/>
      <c r="E72" s="106"/>
      <c r="F72" s="106"/>
      <c r="G72" s="17">
        <f t="shared" si="8"/>
        <v>0.65616800000000053</v>
      </c>
      <c r="H72" s="18">
        <f t="shared" si="9"/>
        <v>0.5</v>
      </c>
      <c r="I72" s="17">
        <f t="shared" si="10"/>
        <v>0.75459320000000008</v>
      </c>
      <c r="J72">
        <f t="shared" si="11"/>
        <v>0.24756995542880023</v>
      </c>
    </row>
    <row r="73" spans="1:11" ht="14.4" x14ac:dyDescent="0.3">
      <c r="A73" s="107">
        <v>3.2</v>
      </c>
      <c r="B73" s="107">
        <v>0.5</v>
      </c>
      <c r="C73" s="107">
        <v>0.1</v>
      </c>
      <c r="D73" s="106"/>
      <c r="E73" s="106"/>
      <c r="F73" s="106"/>
      <c r="G73" s="17">
        <f t="shared" si="8"/>
        <v>0.65616799999999986</v>
      </c>
      <c r="H73" s="18">
        <f t="shared" si="9"/>
        <v>0.5</v>
      </c>
      <c r="I73" s="17">
        <f t="shared" si="10"/>
        <v>0.32808400000000004</v>
      </c>
      <c r="J73">
        <f t="shared" si="11"/>
        <v>0.10763911105599999</v>
      </c>
    </row>
    <row r="74" spans="1:11" ht="14.4" x14ac:dyDescent="0.3">
      <c r="A74" s="107">
        <v>3.4</v>
      </c>
      <c r="B74" s="107">
        <v>0.5</v>
      </c>
      <c r="C74" s="107">
        <v>0.23</v>
      </c>
      <c r="D74" s="106"/>
      <c r="E74" s="106"/>
      <c r="F74" s="106"/>
      <c r="G74" s="17">
        <f t="shared" si="8"/>
        <v>0.65616799999999986</v>
      </c>
      <c r="H74" s="18">
        <f t="shared" si="9"/>
        <v>0.5</v>
      </c>
      <c r="I74" s="17">
        <f t="shared" si="10"/>
        <v>0.75459320000000008</v>
      </c>
      <c r="J74">
        <f t="shared" si="11"/>
        <v>0.24756995542879998</v>
      </c>
    </row>
    <row r="75" spans="1:11" ht="14.4" x14ac:dyDescent="0.3">
      <c r="A75" s="107">
        <v>3.6</v>
      </c>
      <c r="B75" s="107">
        <v>0.4</v>
      </c>
      <c r="C75" s="107">
        <v>0.34</v>
      </c>
      <c r="D75" s="106"/>
      <c r="E75" s="106"/>
      <c r="F75" s="106"/>
      <c r="G75" s="17">
        <f t="shared" si="8"/>
        <v>0.65616799999999986</v>
      </c>
      <c r="H75" s="18">
        <f t="shared" si="9"/>
        <v>0.4</v>
      </c>
      <c r="I75" s="17">
        <f t="shared" si="10"/>
        <v>1.1154856</v>
      </c>
      <c r="J75">
        <f t="shared" si="11"/>
        <v>0.29277838207231993</v>
      </c>
    </row>
    <row r="76" spans="1:11" ht="14.4" x14ac:dyDescent="0.3">
      <c r="A76" s="107">
        <v>3.8</v>
      </c>
      <c r="B76" s="107">
        <v>0.6</v>
      </c>
      <c r="C76" s="107">
        <v>0.19</v>
      </c>
      <c r="D76" s="106"/>
      <c r="E76" s="106"/>
      <c r="F76" s="106"/>
      <c r="G76" s="17">
        <f t="shared" si="8"/>
        <v>0.65616799999999986</v>
      </c>
      <c r="H76" s="18">
        <f t="shared" si="9"/>
        <v>0.6</v>
      </c>
      <c r="I76" s="17">
        <f t="shared" si="10"/>
        <v>0.62335960000000001</v>
      </c>
      <c r="J76">
        <f t="shared" si="11"/>
        <v>0.24541717320767995</v>
      </c>
    </row>
    <row r="77" spans="1:11" ht="14.4" x14ac:dyDescent="0.3">
      <c r="A77" s="107">
        <v>4</v>
      </c>
      <c r="B77" s="107">
        <v>0.61</v>
      </c>
      <c r="C77" s="107">
        <v>0.18</v>
      </c>
      <c r="D77" s="106"/>
      <c r="E77" s="106"/>
      <c r="F77" s="106"/>
      <c r="G77" s="17">
        <f t="shared" si="8"/>
        <v>0.65616800000000053</v>
      </c>
      <c r="H77" s="18">
        <f t="shared" si="9"/>
        <v>0.61</v>
      </c>
      <c r="I77" s="17">
        <f t="shared" si="10"/>
        <v>0.59055119999999994</v>
      </c>
      <c r="J77">
        <f t="shared" si="11"/>
        <v>0.23637548787897616</v>
      </c>
    </row>
    <row r="78" spans="1:11" ht="14.4" x14ac:dyDescent="0.3">
      <c r="A78" s="107">
        <v>4.2</v>
      </c>
      <c r="B78" s="107">
        <v>0.81</v>
      </c>
      <c r="C78" s="107">
        <v>0.4</v>
      </c>
      <c r="D78" s="106"/>
      <c r="E78" s="106"/>
      <c r="F78" s="106"/>
      <c r="G78" s="17">
        <f t="shared" si="8"/>
        <v>0.65616800000000053</v>
      </c>
      <c r="H78" s="18">
        <f t="shared" si="9"/>
        <v>0.81</v>
      </c>
      <c r="I78" s="17">
        <f t="shared" si="10"/>
        <v>1.3123360000000002</v>
      </c>
      <c r="J78">
        <f t="shared" si="11"/>
        <v>0.69750143964288069</v>
      </c>
    </row>
    <row r="79" spans="1:11" ht="14.4" x14ac:dyDescent="0.3">
      <c r="A79" s="107">
        <v>4.4000000000000004</v>
      </c>
      <c r="B79" s="107">
        <v>0.7</v>
      </c>
      <c r="C79" s="107">
        <v>0.35</v>
      </c>
      <c r="D79" s="106"/>
      <c r="E79" s="106"/>
      <c r="F79" s="106"/>
      <c r="G79" s="17">
        <f t="shared" si="8"/>
        <v>0.65616799999999909</v>
      </c>
      <c r="H79" s="18">
        <f t="shared" si="9"/>
        <v>0.7</v>
      </c>
      <c r="I79" s="17">
        <f t="shared" si="10"/>
        <v>1.1482939999999999</v>
      </c>
      <c r="J79">
        <f t="shared" si="11"/>
        <v>0.52743164417439914</v>
      </c>
    </row>
    <row r="80" spans="1:11" ht="14.4" x14ac:dyDescent="0.3">
      <c r="A80" s="107">
        <v>4.5999999999999996</v>
      </c>
      <c r="B80" s="107">
        <v>0.61</v>
      </c>
      <c r="C80" s="107">
        <v>0.21</v>
      </c>
      <c r="D80" s="106"/>
      <c r="E80" s="106"/>
      <c r="F80" s="106"/>
      <c r="G80" s="17">
        <f t="shared" si="8"/>
        <v>0.65616799999999909</v>
      </c>
      <c r="H80" s="18">
        <f t="shared" si="9"/>
        <v>0.61</v>
      </c>
      <c r="I80" s="17">
        <f t="shared" si="10"/>
        <v>0.68897639999999993</v>
      </c>
      <c r="J80">
        <f t="shared" si="11"/>
        <v>0.27577140252547155</v>
      </c>
    </row>
    <row r="81" spans="1:18" ht="14.4" x14ac:dyDescent="0.3">
      <c r="A81" s="107">
        <v>4.8</v>
      </c>
      <c r="B81" s="107">
        <v>0.6</v>
      </c>
      <c r="C81" s="107">
        <v>0.15</v>
      </c>
      <c r="D81" s="106"/>
      <c r="E81" s="106"/>
      <c r="F81" s="106"/>
      <c r="G81" s="17">
        <f t="shared" si="8"/>
        <v>0.65616800000000053</v>
      </c>
      <c r="H81" s="18">
        <f t="shared" si="9"/>
        <v>0.6</v>
      </c>
      <c r="I81" s="17">
        <f t="shared" si="10"/>
        <v>0.49212599999999995</v>
      </c>
      <c r="J81">
        <f t="shared" si="11"/>
        <v>0.19375039990080012</v>
      </c>
    </row>
    <row r="82" spans="1:18" ht="14.4" x14ac:dyDescent="0.3">
      <c r="A82" s="107">
        <v>5</v>
      </c>
      <c r="B82" s="107">
        <v>0.5</v>
      </c>
      <c r="C82" s="107">
        <v>0.15</v>
      </c>
      <c r="D82" s="106"/>
      <c r="E82" s="106"/>
      <c r="F82" s="106"/>
      <c r="G82" s="17">
        <f t="shared" si="8"/>
        <v>0.65616800000000053</v>
      </c>
      <c r="H82" s="18">
        <f t="shared" si="9"/>
        <v>0.5</v>
      </c>
      <c r="I82" s="17">
        <f t="shared" si="10"/>
        <v>0.49212599999999995</v>
      </c>
      <c r="J82">
        <f t="shared" si="11"/>
        <v>0.16145866658400013</v>
      </c>
      <c r="K82" s="106"/>
      <c r="L82" s="106"/>
      <c r="M82" s="106"/>
    </row>
    <row r="83" spans="1:18" ht="14.4" x14ac:dyDescent="0.3">
      <c r="A83" s="107">
        <v>5.2</v>
      </c>
      <c r="B83" s="107">
        <v>0.43</v>
      </c>
      <c r="C83" s="107">
        <v>0.14000000000000001</v>
      </c>
      <c r="D83" s="106"/>
      <c r="E83" s="106"/>
      <c r="F83" s="106"/>
      <c r="G83" s="17">
        <f t="shared" si="8"/>
        <v>0.65616800000000053</v>
      </c>
      <c r="H83" s="18">
        <f t="shared" si="9"/>
        <v>0.43</v>
      </c>
      <c r="I83" s="17">
        <f t="shared" si="10"/>
        <v>0.45931760000000005</v>
      </c>
      <c r="J83">
        <f t="shared" si="11"/>
        <v>0.12959748971142412</v>
      </c>
      <c r="K83" s="106"/>
      <c r="L83" s="106"/>
      <c r="M83" s="106"/>
    </row>
    <row r="84" spans="1:18" ht="14.4" x14ac:dyDescent="0.3">
      <c r="A84" s="107">
        <v>5.4</v>
      </c>
      <c r="B84" s="107">
        <v>0.2</v>
      </c>
      <c r="C84" s="107">
        <v>-0.02</v>
      </c>
      <c r="D84" s="106"/>
      <c r="E84" s="106"/>
      <c r="F84" s="106"/>
      <c r="G84" s="17">
        <f t="shared" si="8"/>
        <v>0.49212599999999973</v>
      </c>
      <c r="H84" s="18">
        <f t="shared" si="9"/>
        <v>0.2</v>
      </c>
      <c r="I84" s="17">
        <f t="shared" si="10"/>
        <v>-6.5616800000000003E-2</v>
      </c>
      <c r="J84">
        <f t="shared" si="11"/>
        <v>-6.4583466633599965E-3</v>
      </c>
      <c r="K84" s="106"/>
      <c r="L84" s="106"/>
      <c r="M84" s="106"/>
    </row>
    <row r="85" spans="1:18" ht="14.4" x14ac:dyDescent="0.3">
      <c r="A85" s="107">
        <v>5.5</v>
      </c>
      <c r="B85" s="107">
        <v>0</v>
      </c>
      <c r="C85" s="107">
        <v>0</v>
      </c>
      <c r="D85" s="106"/>
      <c r="E85" s="106"/>
      <c r="F85" s="106"/>
      <c r="G85" s="106"/>
      <c r="H85" s="106"/>
      <c r="I85" s="106"/>
      <c r="J85" s="106"/>
      <c r="K85" s="106"/>
      <c r="L85" s="106"/>
      <c r="M85" s="106"/>
    </row>
    <row r="88" spans="1:18" ht="14.4" x14ac:dyDescent="0.3">
      <c r="A88" s="108" t="s">
        <v>18</v>
      </c>
      <c r="B88" s="109"/>
      <c r="C88" s="109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O88" s="108" t="s">
        <v>18</v>
      </c>
    </row>
    <row r="89" spans="1:18" ht="14.4" x14ac:dyDescent="0.3">
      <c r="A89" s="110" t="s">
        <v>150</v>
      </c>
      <c r="B89" s="110"/>
      <c r="C89" s="110"/>
      <c r="D89" s="106"/>
      <c r="E89" s="106"/>
      <c r="F89" s="106"/>
      <c r="G89" s="12" t="s">
        <v>35</v>
      </c>
      <c r="H89" s="12" t="s">
        <v>36</v>
      </c>
      <c r="I89" s="12" t="s">
        <v>37</v>
      </c>
      <c r="J89" s="12" t="s">
        <v>38</v>
      </c>
      <c r="K89" s="12" t="s">
        <v>39</v>
      </c>
      <c r="O89" s="107" t="s">
        <v>103</v>
      </c>
      <c r="P89" s="106"/>
      <c r="Q89" s="106"/>
      <c r="R89" s="106"/>
    </row>
    <row r="90" spans="1:18" ht="15" thickBot="1" x14ac:dyDescent="0.35">
      <c r="A90" s="112" t="s">
        <v>148</v>
      </c>
      <c r="B90" s="111" t="s">
        <v>41</v>
      </c>
      <c r="C90" s="111" t="s">
        <v>42</v>
      </c>
      <c r="D90" s="106"/>
      <c r="E90" s="106"/>
      <c r="F90" s="106"/>
      <c r="G90" s="12" t="s">
        <v>43</v>
      </c>
      <c r="H90" s="12" t="s">
        <v>43</v>
      </c>
      <c r="I90" s="12" t="s">
        <v>44</v>
      </c>
      <c r="J90" s="12" t="s">
        <v>45</v>
      </c>
      <c r="K90" s="12" t="s">
        <v>45</v>
      </c>
      <c r="O90" s="115">
        <v>39738</v>
      </c>
      <c r="P90" s="106"/>
      <c r="Q90" s="106"/>
      <c r="R90" s="106"/>
    </row>
    <row r="91" spans="1:18" ht="15" thickTop="1" x14ac:dyDescent="0.3">
      <c r="A91" s="107">
        <v>5.2</v>
      </c>
      <c r="B91" s="107">
        <v>0.05</v>
      </c>
      <c r="C91" s="107">
        <v>0</v>
      </c>
      <c r="D91" s="106"/>
      <c r="E91" s="106"/>
      <c r="F91" s="106" t="s">
        <v>60</v>
      </c>
      <c r="G91" s="17"/>
      <c r="H91" s="17"/>
      <c r="I91" s="17"/>
      <c r="O91" s="107" t="s">
        <v>151</v>
      </c>
      <c r="P91" s="106"/>
      <c r="Q91" s="107" t="s">
        <v>152</v>
      </c>
      <c r="R91" s="106"/>
    </row>
    <row r="92" spans="1:18" ht="14.4" x14ac:dyDescent="0.3">
      <c r="A92" s="107">
        <v>5</v>
      </c>
      <c r="B92" s="107">
        <v>0.3</v>
      </c>
      <c r="C92" s="107">
        <v>0.08</v>
      </c>
      <c r="D92" s="106"/>
      <c r="E92" s="107" t="s">
        <v>48</v>
      </c>
      <c r="F92" s="107">
        <v>1.9</v>
      </c>
      <c r="G92" s="17">
        <f>((A93-A91)*3.28084/2)*-1</f>
        <v>0.65616800000000053</v>
      </c>
      <c r="H92" s="18">
        <f>B92</f>
        <v>0.3</v>
      </c>
      <c r="I92" s="17">
        <f>C92*3.28084</f>
        <v>0.26246720000000001</v>
      </c>
      <c r="J92">
        <f>G92*H92*I92</f>
        <v>5.1666773306880041E-2</v>
      </c>
      <c r="K92">
        <f>SUM(J92:J104)</f>
        <v>2.7979441430119003</v>
      </c>
      <c r="O92" s="116" t="s">
        <v>153</v>
      </c>
      <c r="P92" s="116"/>
      <c r="Q92" s="116" t="s">
        <v>121</v>
      </c>
      <c r="R92" s="117"/>
    </row>
    <row r="93" spans="1:18" ht="14.4" x14ac:dyDescent="0.3">
      <c r="A93" s="107">
        <v>4.8</v>
      </c>
      <c r="B93" s="107">
        <v>0.4</v>
      </c>
      <c r="C93" s="107">
        <v>0.14000000000000001</v>
      </c>
      <c r="D93" s="106"/>
      <c r="E93" s="107" t="s">
        <v>47</v>
      </c>
      <c r="F93" s="107">
        <v>5.2</v>
      </c>
      <c r="G93" s="17">
        <f t="shared" ref="G93:G104" si="12">((A94-A92)*3.28084/2)*-1</f>
        <v>0.65616800000000053</v>
      </c>
      <c r="H93" s="18">
        <f t="shared" ref="H93:H104" si="13">B93</f>
        <v>0.4</v>
      </c>
      <c r="I93" s="17">
        <f t="shared" ref="I93:I104" si="14">C93*3.28084</f>
        <v>0.45931760000000005</v>
      </c>
      <c r="J93">
        <f t="shared" ref="J93:J104" si="15">G93*H93*I93</f>
        <v>0.12055580438272012</v>
      </c>
      <c r="O93" s="107">
        <v>0.1</v>
      </c>
      <c r="P93" s="106"/>
      <c r="Q93" s="107">
        <v>0.03</v>
      </c>
      <c r="R93" s="106"/>
    </row>
    <row r="94" spans="1:18" ht="14.4" x14ac:dyDescent="0.3">
      <c r="A94" s="107">
        <v>4.5999999999999996</v>
      </c>
      <c r="B94" s="107">
        <v>0.5</v>
      </c>
      <c r="C94" s="107">
        <v>0.2</v>
      </c>
      <c r="D94" s="106"/>
      <c r="E94" s="106"/>
      <c r="F94" s="106"/>
      <c r="G94" s="17">
        <f t="shared" si="12"/>
        <v>0.65616799999999909</v>
      </c>
      <c r="H94" s="18">
        <f t="shared" si="13"/>
        <v>0.5</v>
      </c>
      <c r="I94" s="17">
        <f t="shared" si="14"/>
        <v>0.65616800000000008</v>
      </c>
      <c r="J94">
        <f t="shared" si="15"/>
        <v>0.21527822211199973</v>
      </c>
      <c r="O94" s="107">
        <v>0.2</v>
      </c>
      <c r="P94" s="106"/>
      <c r="Q94" s="107">
        <v>0.13</v>
      </c>
      <c r="R94" s="106"/>
    </row>
    <row r="95" spans="1:18" ht="14.4" x14ac:dyDescent="0.3">
      <c r="A95" s="107">
        <v>4.4000000000000004</v>
      </c>
      <c r="B95" s="107">
        <v>0.5</v>
      </c>
      <c r="C95" s="107">
        <v>0.22</v>
      </c>
      <c r="D95" s="106"/>
      <c r="E95" s="106"/>
      <c r="F95" s="106"/>
      <c r="G95" s="17">
        <f t="shared" si="12"/>
        <v>0.82020999999999999</v>
      </c>
      <c r="H95" s="18">
        <f t="shared" si="13"/>
        <v>0.5</v>
      </c>
      <c r="I95" s="17">
        <f t="shared" si="14"/>
        <v>0.7217848</v>
      </c>
      <c r="J95">
        <f t="shared" si="15"/>
        <v>0.29600755540399998</v>
      </c>
      <c r="O95" s="107">
        <v>0.3</v>
      </c>
      <c r="P95" s="106"/>
      <c r="Q95" s="107">
        <v>0.13</v>
      </c>
      <c r="R95" s="106"/>
    </row>
    <row r="96" spans="1:18" ht="14.4" x14ac:dyDescent="0.3">
      <c r="A96" s="107">
        <v>4.0999999999999996</v>
      </c>
      <c r="B96" s="107">
        <v>0.65</v>
      </c>
      <c r="C96" s="107">
        <v>0.25</v>
      </c>
      <c r="D96" s="106"/>
      <c r="E96" s="106"/>
      <c r="F96" s="106"/>
      <c r="G96" s="17">
        <f t="shared" si="12"/>
        <v>0.82021000000000077</v>
      </c>
      <c r="H96" s="18">
        <f t="shared" si="13"/>
        <v>0.65</v>
      </c>
      <c r="I96" s="17">
        <f t="shared" si="14"/>
        <v>0.82020999999999999</v>
      </c>
      <c r="J96">
        <f t="shared" si="15"/>
        <v>0.43728388866500045</v>
      </c>
      <c r="O96" s="107">
        <v>0.4</v>
      </c>
      <c r="P96" s="106"/>
      <c r="Q96" s="107">
        <v>0.13</v>
      </c>
      <c r="R96" s="106"/>
    </row>
    <row r="97" spans="1:18" ht="14.4" x14ac:dyDescent="0.3">
      <c r="A97" s="107">
        <v>3.9</v>
      </c>
      <c r="B97" s="107">
        <v>0.65</v>
      </c>
      <c r="C97" s="107">
        <v>0.09</v>
      </c>
      <c r="D97" s="106"/>
      <c r="E97" s="106"/>
      <c r="F97" s="106"/>
      <c r="G97" s="17">
        <f t="shared" si="12"/>
        <v>0.73818899999999954</v>
      </c>
      <c r="H97" s="18">
        <f t="shared" si="13"/>
        <v>0.65</v>
      </c>
      <c r="I97" s="17">
        <f t="shared" si="14"/>
        <v>0.29527559999999997</v>
      </c>
      <c r="J97">
        <f t="shared" si="15"/>
        <v>0.1416799799274599</v>
      </c>
      <c r="O97" s="107">
        <v>0.5</v>
      </c>
      <c r="P97" s="106"/>
      <c r="Q97" s="107">
        <v>0.13</v>
      </c>
      <c r="R97" s="106"/>
    </row>
    <row r="98" spans="1:18" ht="14.4" x14ac:dyDescent="0.3">
      <c r="A98" s="107">
        <v>3.65</v>
      </c>
      <c r="B98" s="107">
        <v>0.48</v>
      </c>
      <c r="C98" s="107">
        <v>0.19</v>
      </c>
      <c r="D98" s="106"/>
      <c r="E98" s="106"/>
      <c r="F98" s="106"/>
      <c r="G98" s="17">
        <f t="shared" si="12"/>
        <v>1.1482939999999995</v>
      </c>
      <c r="H98" s="18">
        <f t="shared" si="13"/>
        <v>0.48</v>
      </c>
      <c r="I98" s="17">
        <f t="shared" si="14"/>
        <v>0.62335960000000001</v>
      </c>
      <c r="J98">
        <f t="shared" si="15"/>
        <v>0.34358404249075186</v>
      </c>
      <c r="O98" s="107">
        <v>0.6</v>
      </c>
      <c r="P98" s="106"/>
      <c r="Q98" s="107">
        <v>0.16</v>
      </c>
    </row>
    <row r="99" spans="1:18" ht="14.4" x14ac:dyDescent="0.3">
      <c r="A99" s="107">
        <v>3.2</v>
      </c>
      <c r="B99" s="107">
        <v>0.38</v>
      </c>
      <c r="C99" s="107">
        <v>0.02</v>
      </c>
      <c r="D99" s="106"/>
      <c r="E99" s="106"/>
      <c r="F99" s="106"/>
      <c r="G99" s="17">
        <f t="shared" si="12"/>
        <v>1.230315</v>
      </c>
      <c r="H99" s="18">
        <f t="shared" si="13"/>
        <v>0.38</v>
      </c>
      <c r="I99" s="17">
        <f t="shared" si="14"/>
        <v>6.5616800000000003E-2</v>
      </c>
      <c r="J99">
        <f t="shared" si="15"/>
        <v>3.0677146650960004E-2</v>
      </c>
      <c r="K99" s="106"/>
      <c r="L99" s="106"/>
    </row>
    <row r="100" spans="1:18" ht="14.4" x14ac:dyDescent="0.3">
      <c r="A100" s="107">
        <v>2.9</v>
      </c>
      <c r="B100" s="107">
        <v>0.49</v>
      </c>
      <c r="C100" s="107">
        <v>0.15</v>
      </c>
      <c r="D100" s="106"/>
      <c r="E100" s="106"/>
      <c r="F100" s="106"/>
      <c r="G100" s="17">
        <f t="shared" si="12"/>
        <v>0.98425200000000013</v>
      </c>
      <c r="H100" s="18">
        <f t="shared" si="13"/>
        <v>0.49</v>
      </c>
      <c r="I100" s="17">
        <f t="shared" si="14"/>
        <v>0.49212599999999995</v>
      </c>
      <c r="J100">
        <f t="shared" si="15"/>
        <v>0.23734423987848</v>
      </c>
      <c r="K100" s="106"/>
      <c r="L100" s="106"/>
    </row>
    <row r="101" spans="1:18" ht="14.4" x14ac:dyDescent="0.3">
      <c r="A101" s="107">
        <v>2.6</v>
      </c>
      <c r="B101" s="107">
        <v>0.55000000000000004</v>
      </c>
      <c r="C101" s="107">
        <v>0.28999999999999998</v>
      </c>
      <c r="D101" s="106"/>
      <c r="E101" s="106"/>
      <c r="F101" s="106"/>
      <c r="G101" s="17">
        <f t="shared" si="12"/>
        <v>0.82020999999999999</v>
      </c>
      <c r="H101" s="18">
        <f t="shared" si="13"/>
        <v>0.55000000000000004</v>
      </c>
      <c r="I101" s="17">
        <f t="shared" si="14"/>
        <v>0.95144359999999994</v>
      </c>
      <c r="J101">
        <f t="shared" si="15"/>
        <v>0.4292109553358</v>
      </c>
      <c r="K101" s="106"/>
      <c r="L101" s="106"/>
    </row>
    <row r="102" spans="1:18" ht="14.4" x14ac:dyDescent="0.3">
      <c r="A102" s="107">
        <v>2.4</v>
      </c>
      <c r="B102" s="107">
        <v>0.49</v>
      </c>
      <c r="C102" s="107">
        <v>0.31</v>
      </c>
      <c r="D102" s="106"/>
      <c r="E102" s="106"/>
      <c r="F102" s="106"/>
      <c r="G102" s="17">
        <f t="shared" si="12"/>
        <v>0.65616799999999986</v>
      </c>
      <c r="H102" s="18">
        <f t="shared" si="13"/>
        <v>0.49</v>
      </c>
      <c r="I102" s="17">
        <f t="shared" si="14"/>
        <v>1.0170604000000001</v>
      </c>
      <c r="J102">
        <f t="shared" si="15"/>
        <v>0.32700761938812795</v>
      </c>
      <c r="K102" s="106"/>
      <c r="L102" s="106"/>
    </row>
    <row r="103" spans="1:18" ht="14.4" x14ac:dyDescent="0.3">
      <c r="A103" s="107">
        <v>2.2000000000000002</v>
      </c>
      <c r="B103" s="107">
        <v>0.4</v>
      </c>
      <c r="C103" s="107">
        <v>0.19</v>
      </c>
      <c r="D103" s="106"/>
      <c r="E103" s="106"/>
      <c r="F103" s="106"/>
      <c r="G103" s="17">
        <f t="shared" si="12"/>
        <v>0.65616799999999986</v>
      </c>
      <c r="H103" s="18">
        <f t="shared" si="13"/>
        <v>0.4</v>
      </c>
      <c r="I103" s="17">
        <f t="shared" si="14"/>
        <v>0.62335960000000001</v>
      </c>
      <c r="J103">
        <f t="shared" si="15"/>
        <v>0.16361144880511996</v>
      </c>
      <c r="K103" s="106"/>
      <c r="L103" s="106"/>
    </row>
    <row r="104" spans="1:18" ht="14.4" x14ac:dyDescent="0.3">
      <c r="A104" s="107">
        <v>2</v>
      </c>
      <c r="B104" s="107">
        <v>0.25</v>
      </c>
      <c r="C104" s="107">
        <v>0.01</v>
      </c>
      <c r="D104" s="106"/>
      <c r="E104" s="106"/>
      <c r="F104" s="106"/>
      <c r="G104" s="17">
        <f t="shared" si="12"/>
        <v>0.49212600000000045</v>
      </c>
      <c r="H104" s="18">
        <f t="shared" si="13"/>
        <v>0.25</v>
      </c>
      <c r="I104" s="17">
        <f t="shared" si="14"/>
        <v>3.2808400000000001E-2</v>
      </c>
      <c r="J104">
        <f t="shared" si="15"/>
        <v>4.0364666646000042E-3</v>
      </c>
      <c r="K104" s="106"/>
      <c r="L104" s="106"/>
    </row>
    <row r="105" spans="1:18" ht="14.4" x14ac:dyDescent="0.3">
      <c r="A105" s="107">
        <v>1.9</v>
      </c>
      <c r="B105" s="107">
        <v>0</v>
      </c>
      <c r="C105" s="107">
        <v>0</v>
      </c>
      <c r="D105" s="106"/>
      <c r="E105" s="106"/>
      <c r="F105" s="106"/>
      <c r="G105" s="106"/>
      <c r="H105" s="106"/>
      <c r="I105" s="106"/>
      <c r="J105" s="106"/>
      <c r="K105" s="106"/>
      <c r="L105" s="106"/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9760-C7CC-442F-AA91-7777EBC97748}">
  <dimension ref="A1:Q169"/>
  <sheetViews>
    <sheetView workbookViewId="0">
      <selection activeCell="B26" sqref="B26"/>
    </sheetView>
  </sheetViews>
  <sheetFormatPr defaultColWidth="10.109375" defaultRowHeight="13.2" x14ac:dyDescent="0.25"/>
  <cols>
    <col min="1" max="1" width="10.109375" style="81" customWidth="1"/>
    <col min="2" max="16384" width="10.109375" style="23"/>
  </cols>
  <sheetData>
    <row r="1" spans="1:11" s="73" customFormat="1" x14ac:dyDescent="0.25">
      <c r="A1" s="118" t="s">
        <v>154</v>
      </c>
    </row>
    <row r="2" spans="1:11" s="73" customFormat="1" x14ac:dyDescent="0.25">
      <c r="A2" s="73" t="s">
        <v>32</v>
      </c>
    </row>
    <row r="3" spans="1:11" s="73" customFormat="1" x14ac:dyDescent="0.25"/>
    <row r="4" spans="1:11" s="73" customFormat="1" x14ac:dyDescent="0.25"/>
    <row r="5" spans="1:11" ht="14.4" x14ac:dyDescent="0.3">
      <c r="A5" s="119" t="s">
        <v>20</v>
      </c>
      <c r="B5" s="120"/>
      <c r="C5" s="120"/>
      <c r="D5" s="121"/>
      <c r="E5" s="121"/>
      <c r="F5" s="121"/>
      <c r="G5" s="121"/>
    </row>
    <row r="6" spans="1:11" ht="14.4" x14ac:dyDescent="0.3">
      <c r="A6" s="122" t="s">
        <v>155</v>
      </c>
      <c r="B6" s="122"/>
      <c r="C6" s="122"/>
      <c r="D6" s="121"/>
      <c r="E6" s="121"/>
      <c r="F6" s="121" t="s">
        <v>56</v>
      </c>
      <c r="G6" s="12" t="s">
        <v>35</v>
      </c>
      <c r="H6" s="12" t="s">
        <v>36</v>
      </c>
      <c r="I6" s="12" t="s">
        <v>37</v>
      </c>
      <c r="J6" s="12" t="s">
        <v>38</v>
      </c>
      <c r="K6" s="12" t="s">
        <v>39</v>
      </c>
    </row>
    <row r="7" spans="1:11" ht="15" thickBot="1" x14ac:dyDescent="0.35">
      <c r="A7" s="123" t="s">
        <v>156</v>
      </c>
      <c r="B7" s="124" t="s">
        <v>41</v>
      </c>
      <c r="C7" s="123" t="s">
        <v>42</v>
      </c>
      <c r="D7" s="121"/>
      <c r="E7" s="125" t="s">
        <v>125</v>
      </c>
      <c r="F7" s="126">
        <v>1.6</v>
      </c>
      <c r="G7" s="12" t="s">
        <v>43</v>
      </c>
      <c r="H7" s="12" t="s">
        <v>43</v>
      </c>
      <c r="I7" s="12" t="s">
        <v>44</v>
      </c>
      <c r="J7" s="12" t="s">
        <v>45</v>
      </c>
      <c r="K7" s="12" t="s">
        <v>45</v>
      </c>
    </row>
    <row r="8" spans="1:11" ht="15" thickTop="1" x14ac:dyDescent="0.3">
      <c r="A8" s="127">
        <v>25.6</v>
      </c>
      <c r="B8" s="127">
        <v>0.22</v>
      </c>
      <c r="C8" s="127">
        <v>0.06</v>
      </c>
      <c r="D8" s="121"/>
      <c r="E8" s="125" t="s">
        <v>48</v>
      </c>
      <c r="F8" s="126">
        <v>25.6</v>
      </c>
      <c r="G8" s="17"/>
      <c r="H8" s="17"/>
      <c r="I8" s="17"/>
      <c r="J8"/>
      <c r="K8"/>
    </row>
    <row r="9" spans="1:11" ht="14.4" x14ac:dyDescent="0.3">
      <c r="A9" s="127">
        <v>24.6</v>
      </c>
      <c r="B9" s="127">
        <v>0.48</v>
      </c>
      <c r="C9" s="127">
        <v>0.27</v>
      </c>
      <c r="D9" s="121"/>
      <c r="E9" s="125"/>
      <c r="F9" s="121"/>
      <c r="G9" s="17">
        <f>((A10-A8)/2)*-1</f>
        <v>1</v>
      </c>
      <c r="H9" s="18">
        <f>B9</f>
        <v>0.48</v>
      </c>
      <c r="I9" s="17">
        <f>C9*3.28084</f>
        <v>0.88582680000000003</v>
      </c>
      <c r="J9">
        <f>G9*H9*I9</f>
        <v>0.42519686400000001</v>
      </c>
      <c r="K9">
        <f>SUM(J9:J31)</f>
        <v>58.663059620000006</v>
      </c>
    </row>
    <row r="10" spans="1:11" ht="14.4" x14ac:dyDescent="0.3">
      <c r="A10" s="127">
        <v>23.6</v>
      </c>
      <c r="B10" s="127">
        <v>0.7</v>
      </c>
      <c r="C10" s="127">
        <v>0.31</v>
      </c>
      <c r="D10" s="121"/>
      <c r="E10" s="128"/>
      <c r="F10" s="121"/>
      <c r="G10" s="17">
        <f t="shared" ref="G10:G31" si="0">((A11-A9)/2)*-1</f>
        <v>1</v>
      </c>
      <c r="H10" s="18">
        <f t="shared" ref="H10:H31" si="1">B10</f>
        <v>0.7</v>
      </c>
      <c r="I10" s="17">
        <f t="shared" ref="I10:I31" si="2">C10*3.28084</f>
        <v>1.0170604000000001</v>
      </c>
      <c r="J10">
        <f t="shared" ref="J10:J31" si="3">G10*H10*I10</f>
        <v>0.71194228000000004</v>
      </c>
    </row>
    <row r="11" spans="1:11" ht="14.4" x14ac:dyDescent="0.3">
      <c r="A11" s="127">
        <v>22.6</v>
      </c>
      <c r="B11" s="127">
        <v>0.82</v>
      </c>
      <c r="C11" s="127">
        <v>0.36</v>
      </c>
      <c r="D11" s="121"/>
      <c r="E11" s="125"/>
      <c r="F11" s="121"/>
      <c r="G11" s="17">
        <f t="shared" si="0"/>
        <v>1</v>
      </c>
      <c r="H11" s="18">
        <f t="shared" si="1"/>
        <v>0.82</v>
      </c>
      <c r="I11" s="17">
        <f t="shared" si="2"/>
        <v>1.1811023999999999</v>
      </c>
      <c r="J11">
        <f t="shared" si="3"/>
        <v>0.96850396799999983</v>
      </c>
    </row>
    <row r="12" spans="1:11" ht="14.4" x14ac:dyDescent="0.3">
      <c r="A12" s="127">
        <v>21.6</v>
      </c>
      <c r="B12" s="127">
        <v>1</v>
      </c>
      <c r="C12" s="127">
        <v>0.44</v>
      </c>
      <c r="D12" s="121"/>
      <c r="E12" s="129"/>
      <c r="F12" s="121"/>
      <c r="G12" s="17">
        <f t="shared" si="0"/>
        <v>1</v>
      </c>
      <c r="H12" s="18">
        <f t="shared" si="1"/>
        <v>1</v>
      </c>
      <c r="I12" s="17">
        <f t="shared" si="2"/>
        <v>1.4435696</v>
      </c>
      <c r="J12">
        <f t="shared" si="3"/>
        <v>1.4435696</v>
      </c>
    </row>
    <row r="13" spans="1:11" ht="14.4" x14ac:dyDescent="0.3">
      <c r="A13" s="127">
        <v>20.6</v>
      </c>
      <c r="B13" s="127">
        <v>1.1000000000000001</v>
      </c>
      <c r="C13" s="127">
        <v>0.49</v>
      </c>
      <c r="D13" s="121"/>
      <c r="E13" s="125"/>
      <c r="F13" s="121"/>
      <c r="G13" s="17">
        <f t="shared" si="0"/>
        <v>1</v>
      </c>
      <c r="H13" s="18">
        <f t="shared" si="1"/>
        <v>1.1000000000000001</v>
      </c>
      <c r="I13" s="17">
        <f t="shared" si="2"/>
        <v>1.6076116</v>
      </c>
      <c r="J13">
        <f t="shared" si="3"/>
        <v>1.7683727600000001</v>
      </c>
    </row>
    <row r="14" spans="1:11" ht="14.4" x14ac:dyDescent="0.3">
      <c r="A14" s="127">
        <v>19.600000000000001</v>
      </c>
      <c r="B14" s="127">
        <v>1.1000000000000001</v>
      </c>
      <c r="C14" s="127">
        <v>0.51</v>
      </c>
      <c r="D14" s="121"/>
      <c r="E14" s="125"/>
      <c r="F14" s="121"/>
      <c r="G14" s="17">
        <f t="shared" si="0"/>
        <v>1</v>
      </c>
      <c r="H14" s="18">
        <f t="shared" si="1"/>
        <v>1.1000000000000001</v>
      </c>
      <c r="I14" s="17">
        <f t="shared" si="2"/>
        <v>1.6732283999999999</v>
      </c>
      <c r="J14">
        <f t="shared" si="3"/>
        <v>1.8405512400000001</v>
      </c>
    </row>
    <row r="15" spans="1:11" ht="14.4" x14ac:dyDescent="0.3">
      <c r="A15" s="127">
        <v>18.600000000000001</v>
      </c>
      <c r="B15" s="127">
        <v>1.1499999999999999</v>
      </c>
      <c r="C15" s="127">
        <v>0.54</v>
      </c>
      <c r="D15" s="121"/>
      <c r="E15" s="125"/>
      <c r="F15" s="121"/>
      <c r="G15" s="17">
        <f t="shared" si="0"/>
        <v>1</v>
      </c>
      <c r="H15" s="18">
        <f t="shared" si="1"/>
        <v>1.1499999999999999</v>
      </c>
      <c r="I15" s="17">
        <f t="shared" si="2"/>
        <v>1.7716536000000001</v>
      </c>
      <c r="J15">
        <f t="shared" si="3"/>
        <v>2.0374016399999997</v>
      </c>
    </row>
    <row r="16" spans="1:11" ht="14.4" x14ac:dyDescent="0.3">
      <c r="A16" s="127">
        <v>17.600000000000001</v>
      </c>
      <c r="B16" s="127">
        <v>1.27</v>
      </c>
      <c r="C16" s="127">
        <v>0.62</v>
      </c>
      <c r="D16" s="121"/>
      <c r="E16" s="125"/>
      <c r="F16" s="121"/>
      <c r="G16" s="17">
        <f t="shared" si="0"/>
        <v>1</v>
      </c>
      <c r="H16" s="18">
        <f t="shared" si="1"/>
        <v>1.27</v>
      </c>
      <c r="I16" s="17">
        <f t="shared" si="2"/>
        <v>2.0341208000000002</v>
      </c>
      <c r="J16">
        <f t="shared" si="3"/>
        <v>2.5833334160000003</v>
      </c>
    </row>
    <row r="17" spans="1:10" ht="14.4" x14ac:dyDescent="0.3">
      <c r="A17" s="127">
        <v>16.600000000000001</v>
      </c>
      <c r="B17" s="127">
        <v>1.4</v>
      </c>
      <c r="C17" s="127">
        <v>0.6</v>
      </c>
      <c r="D17" s="121"/>
      <c r="E17" s="125"/>
      <c r="F17" s="121"/>
      <c r="G17" s="17">
        <f t="shared" si="0"/>
        <v>1.0000000000000009</v>
      </c>
      <c r="H17" s="18">
        <f t="shared" si="1"/>
        <v>1.4</v>
      </c>
      <c r="I17" s="17">
        <f t="shared" si="2"/>
        <v>1.9685039999999998</v>
      </c>
      <c r="J17">
        <f t="shared" si="3"/>
        <v>2.7559056000000024</v>
      </c>
    </row>
    <row r="18" spans="1:10" ht="14.4" x14ac:dyDescent="0.3">
      <c r="A18" s="127">
        <v>15.6</v>
      </c>
      <c r="B18" s="127">
        <v>1.49</v>
      </c>
      <c r="C18" s="127">
        <v>0.71</v>
      </c>
      <c r="D18" s="121"/>
      <c r="E18" s="121"/>
      <c r="F18" s="121"/>
      <c r="G18" s="17">
        <f t="shared" si="0"/>
        <v>1.0000000000000009</v>
      </c>
      <c r="H18" s="18">
        <f t="shared" si="1"/>
        <v>1.49</v>
      </c>
      <c r="I18" s="17">
        <f t="shared" si="2"/>
        <v>2.3293963999999998</v>
      </c>
      <c r="J18">
        <f t="shared" si="3"/>
        <v>3.470800636000003</v>
      </c>
    </row>
    <row r="19" spans="1:10" ht="14.4" x14ac:dyDescent="0.3">
      <c r="A19" s="127">
        <v>14.6</v>
      </c>
      <c r="B19" s="127">
        <v>1.5</v>
      </c>
      <c r="C19" s="127">
        <v>0.67</v>
      </c>
      <c r="D19" s="121"/>
      <c r="E19" s="121"/>
      <c r="F19" s="121"/>
      <c r="G19" s="17">
        <f t="shared" si="0"/>
        <v>1</v>
      </c>
      <c r="H19" s="18">
        <f t="shared" si="1"/>
        <v>1.5</v>
      </c>
      <c r="I19" s="17">
        <f t="shared" si="2"/>
        <v>2.1981628</v>
      </c>
      <c r="J19">
        <f t="shared" si="3"/>
        <v>3.2972441999999997</v>
      </c>
    </row>
    <row r="20" spans="1:10" ht="14.4" x14ac:dyDescent="0.3">
      <c r="A20" s="127">
        <v>13.6</v>
      </c>
      <c r="B20" s="127">
        <v>1.5</v>
      </c>
      <c r="C20" s="127">
        <v>0.78</v>
      </c>
      <c r="D20" s="121"/>
      <c r="G20" s="17">
        <f t="shared" si="0"/>
        <v>1</v>
      </c>
      <c r="H20" s="18">
        <f t="shared" si="1"/>
        <v>1.5</v>
      </c>
      <c r="I20" s="17">
        <f t="shared" si="2"/>
        <v>2.5590552</v>
      </c>
      <c r="J20">
        <f t="shared" si="3"/>
        <v>3.8385828000000002</v>
      </c>
    </row>
    <row r="21" spans="1:10" ht="14.4" x14ac:dyDescent="0.3">
      <c r="A21" s="127">
        <v>12.6</v>
      </c>
      <c r="B21" s="127">
        <v>1.45</v>
      </c>
      <c r="C21" s="127">
        <v>0.75</v>
      </c>
      <c r="D21" s="121"/>
      <c r="G21" s="17">
        <f t="shared" si="0"/>
        <v>1</v>
      </c>
      <c r="H21" s="18">
        <f t="shared" si="1"/>
        <v>1.45</v>
      </c>
      <c r="I21" s="17">
        <f t="shared" si="2"/>
        <v>2.4606300000000001</v>
      </c>
      <c r="J21">
        <f t="shared" si="3"/>
        <v>3.5679135</v>
      </c>
    </row>
    <row r="22" spans="1:10" ht="14.4" x14ac:dyDescent="0.3">
      <c r="A22" s="127">
        <v>11.6</v>
      </c>
      <c r="B22" s="127">
        <v>1.55</v>
      </c>
      <c r="C22" s="127">
        <v>0.75</v>
      </c>
      <c r="D22" s="121"/>
      <c r="G22" s="17">
        <f t="shared" si="0"/>
        <v>1</v>
      </c>
      <c r="H22" s="18">
        <f t="shared" si="1"/>
        <v>1.55</v>
      </c>
      <c r="I22" s="17">
        <f t="shared" si="2"/>
        <v>2.4606300000000001</v>
      </c>
      <c r="J22">
        <f t="shared" si="3"/>
        <v>3.8139765000000003</v>
      </c>
    </row>
    <row r="23" spans="1:10" ht="14.4" x14ac:dyDescent="0.3">
      <c r="A23" s="127">
        <v>10.6</v>
      </c>
      <c r="B23" s="127">
        <v>1.7</v>
      </c>
      <c r="C23" s="127">
        <v>0.76</v>
      </c>
      <c r="D23" s="121"/>
      <c r="G23" s="17">
        <f t="shared" si="0"/>
        <v>1</v>
      </c>
      <c r="H23" s="18">
        <f t="shared" si="1"/>
        <v>1.7</v>
      </c>
      <c r="I23" s="17">
        <f t="shared" si="2"/>
        <v>2.4934384000000001</v>
      </c>
      <c r="J23">
        <f t="shared" si="3"/>
        <v>4.2388452799999996</v>
      </c>
    </row>
    <row r="24" spans="1:10" ht="14.4" x14ac:dyDescent="0.3">
      <c r="A24" s="127">
        <v>9.6</v>
      </c>
      <c r="B24" s="127">
        <v>1.75</v>
      </c>
      <c r="C24" s="127">
        <v>0.74</v>
      </c>
      <c r="D24" s="121"/>
      <c r="G24" s="17">
        <f t="shared" si="0"/>
        <v>1</v>
      </c>
      <c r="H24" s="18">
        <f t="shared" si="1"/>
        <v>1.75</v>
      </c>
      <c r="I24" s="17">
        <f t="shared" si="2"/>
        <v>2.4278216000000001</v>
      </c>
      <c r="J24">
        <f t="shared" si="3"/>
        <v>4.2486877999999999</v>
      </c>
    </row>
    <row r="25" spans="1:10" ht="14.4" x14ac:dyDescent="0.3">
      <c r="A25" s="127">
        <v>8.6</v>
      </c>
      <c r="B25" s="127">
        <v>1.85</v>
      </c>
      <c r="C25" s="127">
        <v>0.61</v>
      </c>
      <c r="D25" s="121"/>
      <c r="G25" s="17">
        <f t="shared" si="0"/>
        <v>1</v>
      </c>
      <c r="H25" s="18">
        <f t="shared" si="1"/>
        <v>1.85</v>
      </c>
      <c r="I25" s="17">
        <f t="shared" si="2"/>
        <v>2.0013123999999998</v>
      </c>
      <c r="J25">
        <f t="shared" si="3"/>
        <v>3.7024279399999998</v>
      </c>
    </row>
    <row r="26" spans="1:10" ht="14.4" x14ac:dyDescent="0.3">
      <c r="A26" s="127">
        <v>7.6</v>
      </c>
      <c r="B26" s="127">
        <v>1.9</v>
      </c>
      <c r="C26" s="127">
        <v>0.52</v>
      </c>
      <c r="D26" s="121"/>
      <c r="G26" s="17">
        <f t="shared" si="0"/>
        <v>1</v>
      </c>
      <c r="H26" s="18">
        <f t="shared" si="1"/>
        <v>1.9</v>
      </c>
      <c r="I26" s="17">
        <f t="shared" si="2"/>
        <v>1.7060368000000001</v>
      </c>
      <c r="J26">
        <f t="shared" si="3"/>
        <v>3.2414699200000001</v>
      </c>
    </row>
    <row r="27" spans="1:10" ht="14.4" x14ac:dyDescent="0.3">
      <c r="A27" s="127">
        <v>6.6</v>
      </c>
      <c r="B27" s="130">
        <v>2</v>
      </c>
      <c r="C27" s="130">
        <v>0.61</v>
      </c>
      <c r="D27" s="121"/>
      <c r="G27" s="17">
        <f t="shared" si="0"/>
        <v>1</v>
      </c>
      <c r="H27" s="18">
        <f t="shared" si="1"/>
        <v>2</v>
      </c>
      <c r="I27" s="17">
        <f t="shared" si="2"/>
        <v>2.0013123999999998</v>
      </c>
      <c r="J27">
        <f t="shared" si="3"/>
        <v>4.0026247999999995</v>
      </c>
    </row>
    <row r="28" spans="1:10" ht="14.4" x14ac:dyDescent="0.3">
      <c r="A28" s="127">
        <v>5.6</v>
      </c>
      <c r="B28" s="127">
        <v>1.62</v>
      </c>
      <c r="C28" s="127">
        <v>0.47</v>
      </c>
      <c r="D28" s="121"/>
      <c r="G28" s="17">
        <f t="shared" si="0"/>
        <v>1</v>
      </c>
      <c r="H28" s="18">
        <f t="shared" si="1"/>
        <v>1.62</v>
      </c>
      <c r="I28" s="17">
        <f t="shared" si="2"/>
        <v>1.5419947999999999</v>
      </c>
      <c r="J28">
        <f t="shared" si="3"/>
        <v>2.4980315759999998</v>
      </c>
    </row>
    <row r="29" spans="1:10" ht="14.4" x14ac:dyDescent="0.3">
      <c r="A29" s="127">
        <v>4.5999999999999996</v>
      </c>
      <c r="B29" s="127">
        <v>1.4</v>
      </c>
      <c r="C29" s="127">
        <v>0.4</v>
      </c>
      <c r="D29" s="121"/>
      <c r="G29" s="17">
        <f t="shared" si="0"/>
        <v>0.99999999999999978</v>
      </c>
      <c r="H29" s="18">
        <f t="shared" si="1"/>
        <v>1.4</v>
      </c>
      <c r="I29" s="17">
        <f t="shared" si="2"/>
        <v>1.3123360000000002</v>
      </c>
      <c r="J29">
        <f t="shared" si="3"/>
        <v>1.8372703999999997</v>
      </c>
    </row>
    <row r="30" spans="1:10" ht="14.4" x14ac:dyDescent="0.3">
      <c r="A30" s="127">
        <v>3.6</v>
      </c>
      <c r="B30" s="127">
        <v>1</v>
      </c>
      <c r="C30" s="127">
        <v>0.7</v>
      </c>
      <c r="D30" s="121"/>
      <c r="G30" s="17">
        <f t="shared" si="0"/>
        <v>0.99999999999999978</v>
      </c>
      <c r="H30" s="18">
        <f t="shared" si="1"/>
        <v>1</v>
      </c>
      <c r="I30" s="17">
        <f t="shared" si="2"/>
        <v>2.2965879999999999</v>
      </c>
      <c r="J30">
        <f t="shared" si="3"/>
        <v>2.2965879999999994</v>
      </c>
    </row>
    <row r="31" spans="1:10" ht="14.4" x14ac:dyDescent="0.3">
      <c r="A31" s="127">
        <v>2.6</v>
      </c>
      <c r="B31" s="127">
        <v>0.45</v>
      </c>
      <c r="C31" s="127">
        <v>0.05</v>
      </c>
      <c r="D31" s="121"/>
      <c r="G31" s="17">
        <f t="shared" si="0"/>
        <v>1</v>
      </c>
      <c r="H31" s="18">
        <f t="shared" si="1"/>
        <v>0.45</v>
      </c>
      <c r="I31" s="17">
        <f t="shared" si="2"/>
        <v>0.16404200000000002</v>
      </c>
      <c r="J31">
        <f t="shared" si="3"/>
        <v>7.3818900000000007E-2</v>
      </c>
    </row>
    <row r="32" spans="1:10" ht="14.4" x14ac:dyDescent="0.3">
      <c r="A32" s="127">
        <v>1.6</v>
      </c>
      <c r="B32" s="127">
        <v>0</v>
      </c>
      <c r="C32" s="127">
        <v>0</v>
      </c>
      <c r="D32" s="121"/>
    </row>
    <row r="33" spans="1:11" ht="14.4" x14ac:dyDescent="0.3">
      <c r="A33" s="125"/>
      <c r="B33" s="121"/>
      <c r="C33" s="121"/>
      <c r="D33" s="127"/>
    </row>
    <row r="34" spans="1:11" x14ac:dyDescent="0.25">
      <c r="A34" s="119" t="s">
        <v>20</v>
      </c>
      <c r="B34" s="120"/>
      <c r="C34" s="120"/>
      <c r="D34" s="120"/>
    </row>
    <row r="35" spans="1:11" ht="14.4" x14ac:dyDescent="0.3">
      <c r="A35" s="122" t="s">
        <v>157</v>
      </c>
      <c r="B35" s="122"/>
      <c r="C35" s="122"/>
      <c r="D35" s="121"/>
      <c r="G35" s="12" t="s">
        <v>35</v>
      </c>
      <c r="H35" s="12" t="s">
        <v>36</v>
      </c>
      <c r="I35" s="12" t="s">
        <v>37</v>
      </c>
      <c r="J35" s="12" t="s">
        <v>38</v>
      </c>
      <c r="K35" s="12" t="s">
        <v>39</v>
      </c>
    </row>
    <row r="36" spans="1:11" ht="15" thickBot="1" x14ac:dyDescent="0.35">
      <c r="A36" s="124" t="s">
        <v>51</v>
      </c>
      <c r="B36" s="124" t="s">
        <v>41</v>
      </c>
      <c r="C36" s="123" t="s">
        <v>42</v>
      </c>
      <c r="D36" s="121"/>
      <c r="E36" s="121"/>
      <c r="F36" s="121"/>
      <c r="G36" s="12" t="s">
        <v>43</v>
      </c>
      <c r="H36" s="12" t="s">
        <v>43</v>
      </c>
      <c r="I36" s="12" t="s">
        <v>44</v>
      </c>
      <c r="J36" s="12" t="s">
        <v>45</v>
      </c>
      <c r="K36" s="12" t="s">
        <v>45</v>
      </c>
    </row>
    <row r="37" spans="1:11" ht="15" thickTop="1" x14ac:dyDescent="0.3">
      <c r="A37" s="127">
        <v>26</v>
      </c>
      <c r="B37" s="127">
        <v>0</v>
      </c>
      <c r="C37" s="127">
        <v>0</v>
      </c>
      <c r="D37" s="126" t="s">
        <v>158</v>
      </c>
      <c r="E37" s="121"/>
      <c r="F37" s="126" t="s">
        <v>56</v>
      </c>
      <c r="G37" s="17"/>
      <c r="H37" s="17"/>
      <c r="I37" s="17"/>
      <c r="J37"/>
      <c r="K37"/>
    </row>
    <row r="38" spans="1:11" ht="14.4" x14ac:dyDescent="0.3">
      <c r="A38" s="127">
        <v>25</v>
      </c>
      <c r="B38" s="127">
        <v>0.28000000000000003</v>
      </c>
      <c r="C38" s="127">
        <v>0.08</v>
      </c>
      <c r="D38" s="121"/>
      <c r="E38" s="125" t="s">
        <v>125</v>
      </c>
      <c r="F38" s="126">
        <v>2</v>
      </c>
      <c r="G38" s="17">
        <f>((A39-A37)/2)*-1</f>
        <v>1</v>
      </c>
      <c r="H38" s="18">
        <f>B38</f>
        <v>0.28000000000000003</v>
      </c>
      <c r="I38" s="17">
        <f>C38*3.28084</f>
        <v>0.26246720000000001</v>
      </c>
      <c r="J38">
        <f>G38*H38*I38</f>
        <v>7.3490816000000014E-2</v>
      </c>
      <c r="K38">
        <f>SUM(J38:J60)</f>
        <v>49.561681375999996</v>
      </c>
    </row>
    <row r="39" spans="1:11" ht="14.4" x14ac:dyDescent="0.3">
      <c r="A39" s="127">
        <v>24</v>
      </c>
      <c r="B39" s="127">
        <v>0.5</v>
      </c>
      <c r="C39" s="127">
        <v>0.22</v>
      </c>
      <c r="D39" s="121"/>
      <c r="E39" s="125" t="s">
        <v>48</v>
      </c>
      <c r="F39" s="126">
        <v>26</v>
      </c>
      <c r="G39" s="17">
        <f t="shared" ref="G39:G60" si="4">((A40-A38)/2)*-1</f>
        <v>1</v>
      </c>
      <c r="H39" s="18">
        <f t="shared" ref="H39:H60" si="5">B39</f>
        <v>0.5</v>
      </c>
      <c r="I39" s="17">
        <f t="shared" ref="I39:I60" si="6">C39*3.28084</f>
        <v>0.7217848</v>
      </c>
      <c r="J39">
        <f t="shared" ref="J39:J60" si="7">G39*H39*I39</f>
        <v>0.3608924</v>
      </c>
    </row>
    <row r="40" spans="1:11" ht="14.4" x14ac:dyDescent="0.3">
      <c r="A40" s="127">
        <v>23</v>
      </c>
      <c r="B40" s="127">
        <v>0.8</v>
      </c>
      <c r="C40" s="127">
        <v>0.32</v>
      </c>
      <c r="D40" s="121"/>
      <c r="E40" s="121"/>
      <c r="F40" s="121"/>
      <c r="G40" s="17">
        <f t="shared" si="4"/>
        <v>1</v>
      </c>
      <c r="H40" s="18">
        <f t="shared" si="5"/>
        <v>0.8</v>
      </c>
      <c r="I40" s="17">
        <f t="shared" si="6"/>
        <v>1.0498688</v>
      </c>
      <c r="J40">
        <f t="shared" si="7"/>
        <v>0.83989504000000004</v>
      </c>
    </row>
    <row r="41" spans="1:11" ht="14.4" x14ac:dyDescent="0.3">
      <c r="A41" s="127">
        <v>22</v>
      </c>
      <c r="B41" s="127">
        <v>0.9</v>
      </c>
      <c r="C41" s="127">
        <v>0.44</v>
      </c>
      <c r="D41" s="121"/>
      <c r="E41" s="126" t="s">
        <v>53</v>
      </c>
      <c r="F41" s="126">
        <v>0.89</v>
      </c>
      <c r="G41" s="17">
        <f t="shared" si="4"/>
        <v>1</v>
      </c>
      <c r="H41" s="18">
        <f t="shared" si="5"/>
        <v>0.9</v>
      </c>
      <c r="I41" s="17">
        <f t="shared" si="6"/>
        <v>1.4435696</v>
      </c>
      <c r="J41">
        <f t="shared" si="7"/>
        <v>1.2992126400000001</v>
      </c>
    </row>
    <row r="42" spans="1:11" ht="14.4" x14ac:dyDescent="0.3">
      <c r="A42" s="127">
        <v>21</v>
      </c>
      <c r="B42" s="127">
        <v>1.05</v>
      </c>
      <c r="C42" s="127">
        <v>0.46</v>
      </c>
      <c r="D42" s="121"/>
      <c r="E42" s="121"/>
      <c r="F42" s="121"/>
      <c r="G42" s="17">
        <f t="shared" si="4"/>
        <v>1</v>
      </c>
      <c r="H42" s="18">
        <f t="shared" si="5"/>
        <v>1.05</v>
      </c>
      <c r="I42" s="17">
        <f t="shared" si="6"/>
        <v>1.5091864000000002</v>
      </c>
      <c r="J42">
        <f t="shared" si="7"/>
        <v>1.5846457200000001</v>
      </c>
    </row>
    <row r="43" spans="1:11" ht="14.4" x14ac:dyDescent="0.3">
      <c r="A43" s="127">
        <v>20</v>
      </c>
      <c r="B43" s="127">
        <v>1</v>
      </c>
      <c r="C43" s="127">
        <v>0.54</v>
      </c>
      <c r="D43" s="121"/>
      <c r="E43" s="121"/>
      <c r="F43" s="121"/>
      <c r="G43" s="17">
        <f t="shared" si="4"/>
        <v>1</v>
      </c>
      <c r="H43" s="18">
        <f t="shared" si="5"/>
        <v>1</v>
      </c>
      <c r="I43" s="17">
        <f t="shared" si="6"/>
        <v>1.7716536000000001</v>
      </c>
      <c r="J43">
        <f t="shared" si="7"/>
        <v>1.7716536000000001</v>
      </c>
    </row>
    <row r="44" spans="1:11" ht="14.4" x14ac:dyDescent="0.3">
      <c r="A44" s="127">
        <v>19</v>
      </c>
      <c r="B44" s="127">
        <v>1.1000000000000001</v>
      </c>
      <c r="C44" s="127">
        <v>0.41</v>
      </c>
      <c r="D44" s="121"/>
      <c r="E44" s="121"/>
      <c r="F44" s="121"/>
      <c r="G44" s="17">
        <f t="shared" si="4"/>
        <v>1</v>
      </c>
      <c r="H44" s="18">
        <f t="shared" si="5"/>
        <v>1.1000000000000001</v>
      </c>
      <c r="I44" s="17">
        <f t="shared" si="6"/>
        <v>1.3451443999999999</v>
      </c>
      <c r="J44">
        <f t="shared" si="7"/>
        <v>1.4796588399999999</v>
      </c>
    </row>
    <row r="45" spans="1:11" ht="14.4" x14ac:dyDescent="0.3">
      <c r="A45" s="127">
        <v>18</v>
      </c>
      <c r="B45" s="127">
        <v>1.1000000000000001</v>
      </c>
      <c r="C45" s="127">
        <v>0.61</v>
      </c>
      <c r="D45" s="121"/>
      <c r="E45" s="121"/>
      <c r="F45" s="121"/>
      <c r="G45" s="17">
        <f t="shared" si="4"/>
        <v>1</v>
      </c>
      <c r="H45" s="18">
        <f t="shared" si="5"/>
        <v>1.1000000000000001</v>
      </c>
      <c r="I45" s="17">
        <f t="shared" si="6"/>
        <v>2.0013123999999998</v>
      </c>
      <c r="J45">
        <f t="shared" si="7"/>
        <v>2.2014436399999999</v>
      </c>
    </row>
    <row r="46" spans="1:11" ht="14.4" x14ac:dyDescent="0.3">
      <c r="A46" s="127">
        <v>17</v>
      </c>
      <c r="B46" s="127">
        <v>1.3</v>
      </c>
      <c r="C46" s="127">
        <v>0.59</v>
      </c>
      <c r="D46" s="121"/>
      <c r="E46" s="121"/>
      <c r="F46" s="121"/>
      <c r="G46" s="17">
        <f t="shared" si="4"/>
        <v>1</v>
      </c>
      <c r="H46" s="18">
        <f t="shared" si="5"/>
        <v>1.3</v>
      </c>
      <c r="I46" s="17">
        <f t="shared" si="6"/>
        <v>1.9356955999999998</v>
      </c>
      <c r="J46">
        <f t="shared" si="7"/>
        <v>2.5164042799999997</v>
      </c>
    </row>
    <row r="47" spans="1:11" ht="14.4" x14ac:dyDescent="0.3">
      <c r="A47" s="127">
        <v>16</v>
      </c>
      <c r="B47" s="127">
        <v>1.35</v>
      </c>
      <c r="C47" s="127">
        <v>0.67</v>
      </c>
      <c r="D47" s="121"/>
      <c r="E47" s="121"/>
      <c r="F47" s="121"/>
      <c r="G47" s="17">
        <f t="shared" si="4"/>
        <v>1</v>
      </c>
      <c r="H47" s="18">
        <f t="shared" si="5"/>
        <v>1.35</v>
      </c>
      <c r="I47" s="17">
        <f t="shared" si="6"/>
        <v>2.1981628</v>
      </c>
      <c r="J47">
        <f t="shared" si="7"/>
        <v>2.9675197799999999</v>
      </c>
    </row>
    <row r="48" spans="1:11" ht="14.4" x14ac:dyDescent="0.3">
      <c r="A48" s="127">
        <v>15</v>
      </c>
      <c r="B48" s="127">
        <v>1.5</v>
      </c>
      <c r="C48" s="127">
        <v>0.54</v>
      </c>
      <c r="D48" s="121"/>
      <c r="E48" s="121"/>
      <c r="F48" s="121"/>
      <c r="G48" s="17">
        <f t="shared" si="4"/>
        <v>1</v>
      </c>
      <c r="H48" s="18">
        <f t="shared" si="5"/>
        <v>1.5</v>
      </c>
      <c r="I48" s="17">
        <f t="shared" si="6"/>
        <v>1.7716536000000001</v>
      </c>
      <c r="J48">
        <f t="shared" si="7"/>
        <v>2.6574803999999999</v>
      </c>
    </row>
    <row r="49" spans="1:10" ht="14.4" x14ac:dyDescent="0.3">
      <c r="A49" s="127">
        <v>14</v>
      </c>
      <c r="B49" s="127">
        <v>1.45</v>
      </c>
      <c r="C49" s="127">
        <v>0.74</v>
      </c>
      <c r="D49" s="121"/>
      <c r="E49" s="121"/>
      <c r="F49" s="121"/>
      <c r="G49" s="17">
        <f t="shared" si="4"/>
        <v>1</v>
      </c>
      <c r="H49" s="18">
        <f t="shared" si="5"/>
        <v>1.45</v>
      </c>
      <c r="I49" s="17">
        <f t="shared" si="6"/>
        <v>2.4278216000000001</v>
      </c>
      <c r="J49">
        <f t="shared" si="7"/>
        <v>3.52034132</v>
      </c>
    </row>
    <row r="50" spans="1:10" ht="14.4" x14ac:dyDescent="0.3">
      <c r="A50" s="127">
        <v>13</v>
      </c>
      <c r="B50" s="127">
        <v>1.4</v>
      </c>
      <c r="C50" s="127">
        <v>0.68</v>
      </c>
      <c r="D50" s="121"/>
      <c r="E50" s="121"/>
      <c r="F50" s="121"/>
      <c r="G50" s="17">
        <f t="shared" si="4"/>
        <v>1</v>
      </c>
      <c r="H50" s="18">
        <f t="shared" si="5"/>
        <v>1.4</v>
      </c>
      <c r="I50" s="17">
        <f t="shared" si="6"/>
        <v>2.2309711999999999</v>
      </c>
      <c r="J50">
        <f t="shared" si="7"/>
        <v>3.1233596799999996</v>
      </c>
    </row>
    <row r="51" spans="1:10" ht="14.4" x14ac:dyDescent="0.3">
      <c r="A51" s="127">
        <v>12</v>
      </c>
      <c r="B51" s="127">
        <v>1.5</v>
      </c>
      <c r="C51" s="127">
        <v>0.74</v>
      </c>
      <c r="D51" s="121"/>
      <c r="E51" s="121"/>
      <c r="F51" s="121"/>
      <c r="G51" s="17">
        <f t="shared" si="4"/>
        <v>1</v>
      </c>
      <c r="H51" s="18">
        <f t="shared" si="5"/>
        <v>1.5</v>
      </c>
      <c r="I51" s="17">
        <f t="shared" si="6"/>
        <v>2.4278216000000001</v>
      </c>
      <c r="J51">
        <f t="shared" si="7"/>
        <v>3.6417324000000004</v>
      </c>
    </row>
    <row r="52" spans="1:10" ht="14.4" x14ac:dyDescent="0.3">
      <c r="A52" s="127">
        <v>11</v>
      </c>
      <c r="B52" s="127">
        <v>1.6</v>
      </c>
      <c r="C52" s="127">
        <v>0.72</v>
      </c>
      <c r="D52" s="121"/>
      <c r="E52" s="121"/>
      <c r="F52" s="121"/>
      <c r="G52" s="17">
        <f t="shared" si="4"/>
        <v>1</v>
      </c>
      <c r="H52" s="18">
        <f t="shared" si="5"/>
        <v>1.6</v>
      </c>
      <c r="I52" s="17">
        <f t="shared" si="6"/>
        <v>2.3622047999999998</v>
      </c>
      <c r="J52">
        <f t="shared" si="7"/>
        <v>3.7795276799999997</v>
      </c>
    </row>
    <row r="53" spans="1:10" ht="14.4" x14ac:dyDescent="0.3">
      <c r="A53" s="127">
        <v>10</v>
      </c>
      <c r="B53" s="127">
        <v>1.7</v>
      </c>
      <c r="C53" s="127">
        <v>0.64</v>
      </c>
      <c r="D53" s="121"/>
      <c r="E53" s="121"/>
      <c r="F53" s="121"/>
      <c r="G53" s="17">
        <f t="shared" si="4"/>
        <v>1</v>
      </c>
      <c r="H53" s="18">
        <f t="shared" si="5"/>
        <v>1.7</v>
      </c>
      <c r="I53" s="17">
        <f t="shared" si="6"/>
        <v>2.0997376000000001</v>
      </c>
      <c r="J53">
        <f t="shared" si="7"/>
        <v>3.5695539200000002</v>
      </c>
    </row>
    <row r="54" spans="1:10" ht="14.4" x14ac:dyDescent="0.3">
      <c r="A54" s="127">
        <v>9</v>
      </c>
      <c r="B54" s="127">
        <v>1.7</v>
      </c>
      <c r="C54" s="127">
        <v>0.66</v>
      </c>
      <c r="D54" s="121"/>
      <c r="E54" s="121"/>
      <c r="F54" s="121"/>
      <c r="G54" s="17">
        <f t="shared" si="4"/>
        <v>1</v>
      </c>
      <c r="H54" s="18">
        <f t="shared" si="5"/>
        <v>1.7</v>
      </c>
      <c r="I54" s="17">
        <f t="shared" si="6"/>
        <v>2.1653544</v>
      </c>
      <c r="J54">
        <f t="shared" si="7"/>
        <v>3.6811024799999998</v>
      </c>
    </row>
    <row r="55" spans="1:10" ht="14.4" x14ac:dyDescent="0.3">
      <c r="A55" s="127">
        <v>8</v>
      </c>
      <c r="B55" s="127">
        <v>1.8</v>
      </c>
      <c r="C55" s="127">
        <v>0.48</v>
      </c>
      <c r="D55" s="121"/>
      <c r="E55" s="121"/>
      <c r="F55" s="121"/>
      <c r="G55" s="17">
        <f t="shared" si="4"/>
        <v>1</v>
      </c>
      <c r="H55" s="18">
        <f t="shared" si="5"/>
        <v>1.8</v>
      </c>
      <c r="I55" s="17">
        <f t="shared" si="6"/>
        <v>1.5748031999999998</v>
      </c>
      <c r="J55">
        <f t="shared" si="7"/>
        <v>2.8346457599999999</v>
      </c>
    </row>
    <row r="56" spans="1:10" ht="14.4" x14ac:dyDescent="0.3">
      <c r="A56" s="127">
        <v>7</v>
      </c>
      <c r="B56" s="127">
        <v>1.95</v>
      </c>
      <c r="C56" s="127">
        <v>0.62</v>
      </c>
      <c r="D56" s="121"/>
      <c r="E56" s="121"/>
      <c r="F56" s="121"/>
      <c r="G56" s="17">
        <f t="shared" si="4"/>
        <v>1</v>
      </c>
      <c r="H56" s="18">
        <f t="shared" si="5"/>
        <v>1.95</v>
      </c>
      <c r="I56" s="17">
        <f t="shared" si="6"/>
        <v>2.0341208000000002</v>
      </c>
      <c r="J56">
        <f t="shared" si="7"/>
        <v>3.9665355600000001</v>
      </c>
    </row>
    <row r="57" spans="1:10" ht="14.4" x14ac:dyDescent="0.3">
      <c r="A57" s="127">
        <v>6</v>
      </c>
      <c r="B57" s="127">
        <v>1.1000000000000001</v>
      </c>
      <c r="C57" s="127">
        <v>0.48</v>
      </c>
      <c r="D57" s="126" t="s">
        <v>159</v>
      </c>
      <c r="E57" s="121"/>
      <c r="F57" s="121"/>
      <c r="G57" s="17">
        <f t="shared" si="4"/>
        <v>1</v>
      </c>
      <c r="H57" s="18">
        <f t="shared" si="5"/>
        <v>1.1000000000000001</v>
      </c>
      <c r="I57" s="17">
        <f t="shared" si="6"/>
        <v>1.5748031999999998</v>
      </c>
      <c r="J57">
        <f t="shared" si="7"/>
        <v>1.73228352</v>
      </c>
    </row>
    <row r="58" spans="1:10" ht="14.4" x14ac:dyDescent="0.3">
      <c r="A58" s="127">
        <v>5</v>
      </c>
      <c r="B58" s="127">
        <v>1.35</v>
      </c>
      <c r="C58" s="127">
        <v>0.33</v>
      </c>
      <c r="D58" s="121"/>
      <c r="E58" s="121"/>
      <c r="F58" s="121"/>
      <c r="G58" s="17">
        <f t="shared" si="4"/>
        <v>1</v>
      </c>
      <c r="H58" s="18">
        <f t="shared" si="5"/>
        <v>1.35</v>
      </c>
      <c r="I58" s="17">
        <f t="shared" si="6"/>
        <v>1.0826772</v>
      </c>
      <c r="J58">
        <f t="shared" si="7"/>
        <v>1.4616142200000002</v>
      </c>
    </row>
    <row r="59" spans="1:10" ht="14.4" x14ac:dyDescent="0.3">
      <c r="A59" s="127">
        <v>4</v>
      </c>
      <c r="B59" s="127">
        <v>1</v>
      </c>
      <c r="C59" s="127">
        <v>0.11</v>
      </c>
      <c r="D59" s="121"/>
      <c r="E59" s="121"/>
      <c r="F59" s="121"/>
      <c r="G59" s="17">
        <f t="shared" si="4"/>
        <v>1</v>
      </c>
      <c r="H59" s="18">
        <f t="shared" si="5"/>
        <v>1</v>
      </c>
      <c r="I59" s="17">
        <f t="shared" si="6"/>
        <v>0.3608924</v>
      </c>
      <c r="J59">
        <f t="shared" si="7"/>
        <v>0.3608924</v>
      </c>
    </row>
    <row r="60" spans="1:10" ht="14.4" x14ac:dyDescent="0.3">
      <c r="A60" s="127">
        <v>3</v>
      </c>
      <c r="B60" s="127">
        <v>0.3</v>
      </c>
      <c r="C60" s="127">
        <v>0.14000000000000001</v>
      </c>
      <c r="D60" s="121"/>
      <c r="E60" s="121"/>
      <c r="F60" s="121"/>
      <c r="G60" s="17">
        <f t="shared" si="4"/>
        <v>1</v>
      </c>
      <c r="H60" s="18">
        <f t="shared" si="5"/>
        <v>0.3</v>
      </c>
      <c r="I60" s="17">
        <f t="shared" si="6"/>
        <v>0.45931760000000005</v>
      </c>
      <c r="J60">
        <f t="shared" si="7"/>
        <v>0.13779528000000002</v>
      </c>
    </row>
    <row r="61" spans="1:10" ht="14.4" x14ac:dyDescent="0.3">
      <c r="A61" s="127">
        <v>2</v>
      </c>
      <c r="B61" s="127">
        <v>0</v>
      </c>
      <c r="C61" s="127">
        <v>0</v>
      </c>
      <c r="D61" s="121"/>
      <c r="E61" s="121"/>
      <c r="F61" s="121"/>
      <c r="G61" s="121"/>
    </row>
    <row r="62" spans="1:10" x14ac:dyDescent="0.25">
      <c r="A62" s="23"/>
    </row>
    <row r="63" spans="1:10" x14ac:dyDescent="0.25">
      <c r="A63" s="23"/>
    </row>
    <row r="64" spans="1:10" ht="14.4" x14ac:dyDescent="0.3">
      <c r="A64" s="119" t="s">
        <v>20</v>
      </c>
      <c r="B64" s="120"/>
      <c r="C64" s="120"/>
      <c r="D64" s="120"/>
      <c r="E64" s="121"/>
      <c r="F64" s="121"/>
      <c r="G64" s="121"/>
    </row>
    <row r="65" spans="1:11" ht="14.4" x14ac:dyDescent="0.3">
      <c r="A65" s="122" t="s">
        <v>160</v>
      </c>
      <c r="B65" s="122"/>
      <c r="C65" s="122"/>
      <c r="D65" s="121"/>
      <c r="E65" s="121"/>
      <c r="F65" s="121"/>
      <c r="G65" s="12" t="s">
        <v>35</v>
      </c>
      <c r="H65" s="12" t="s">
        <v>36</v>
      </c>
      <c r="I65" s="12" t="s">
        <v>37</v>
      </c>
      <c r="J65" s="12" t="s">
        <v>38</v>
      </c>
      <c r="K65" s="12" t="s">
        <v>39</v>
      </c>
    </row>
    <row r="66" spans="1:11" ht="15" thickBot="1" x14ac:dyDescent="0.35">
      <c r="A66" s="124" t="s">
        <v>115</v>
      </c>
      <c r="B66" s="124" t="s">
        <v>41</v>
      </c>
      <c r="C66" s="123" t="s">
        <v>42</v>
      </c>
      <c r="D66" s="121"/>
      <c r="E66" s="121"/>
      <c r="F66" s="121" t="s">
        <v>46</v>
      </c>
      <c r="G66" s="12" t="s">
        <v>43</v>
      </c>
      <c r="H66" s="12" t="s">
        <v>43</v>
      </c>
      <c r="I66" s="12" t="s">
        <v>44</v>
      </c>
      <c r="J66" s="12" t="s">
        <v>45</v>
      </c>
      <c r="K66" s="12" t="s">
        <v>45</v>
      </c>
    </row>
    <row r="67" spans="1:11" ht="15" thickTop="1" x14ac:dyDescent="0.3">
      <c r="A67" s="126">
        <v>1</v>
      </c>
      <c r="B67" s="126">
        <v>0.4</v>
      </c>
      <c r="C67" s="126">
        <v>0</v>
      </c>
      <c r="D67" s="121"/>
      <c r="E67" s="131" t="s">
        <v>47</v>
      </c>
      <c r="F67" s="126">
        <v>0</v>
      </c>
      <c r="G67" s="17"/>
      <c r="H67" s="17"/>
      <c r="I67" s="17"/>
      <c r="J67"/>
      <c r="K67"/>
    </row>
    <row r="68" spans="1:11" ht="14.4" x14ac:dyDescent="0.3">
      <c r="A68" s="126">
        <v>1.4</v>
      </c>
      <c r="B68" s="126">
        <v>0.5</v>
      </c>
      <c r="C68" s="126">
        <v>0.03</v>
      </c>
      <c r="D68" s="121"/>
      <c r="E68" s="131" t="s">
        <v>48</v>
      </c>
      <c r="F68" s="126">
        <v>8.1999999999999993</v>
      </c>
      <c r="G68" s="17">
        <f>(A69-A67)*3.28084/2</f>
        <v>1.3123360000000002</v>
      </c>
      <c r="H68" s="18">
        <f>B68</f>
        <v>0.5</v>
      </c>
      <c r="I68" s="17">
        <f>C68*3.28084</f>
        <v>9.842519999999999E-2</v>
      </c>
      <c r="J68">
        <f>G68*H68*I68</f>
        <v>6.4583466633599998E-2</v>
      </c>
      <c r="K68">
        <f>SUM(J68:J86)</f>
        <v>101.99666885444449</v>
      </c>
    </row>
    <row r="69" spans="1:11" ht="14.4" x14ac:dyDescent="0.3">
      <c r="A69" s="126">
        <v>1.8</v>
      </c>
      <c r="B69" s="126">
        <v>1.2</v>
      </c>
      <c r="C69" s="126">
        <v>0.12</v>
      </c>
      <c r="D69" s="121"/>
      <c r="E69" s="121"/>
      <c r="F69" s="121"/>
      <c r="G69" s="17">
        <f t="shared" ref="G69:G86" si="8">(A70-A68)*3.28084/2</f>
        <v>1.3123360000000004</v>
      </c>
      <c r="H69" s="18">
        <f t="shared" ref="H69:H86" si="9">B69</f>
        <v>1.2</v>
      </c>
      <c r="I69" s="17">
        <f t="shared" ref="I69:I86" si="10">C69*3.28084</f>
        <v>0.39370079999999996</v>
      </c>
      <c r="J69">
        <f t="shared" ref="J69:J86" si="11">G69*H69*I69</f>
        <v>0.62000127968256014</v>
      </c>
    </row>
    <row r="70" spans="1:11" ht="14.4" x14ac:dyDescent="0.3">
      <c r="A70" s="126">
        <v>2.2000000000000002</v>
      </c>
      <c r="B70" s="126">
        <v>2.15</v>
      </c>
      <c r="C70" s="126">
        <v>0.38</v>
      </c>
      <c r="D70" s="121"/>
      <c r="E70" s="126" t="s">
        <v>53</v>
      </c>
      <c r="F70" s="126">
        <v>1.38</v>
      </c>
      <c r="G70" s="17">
        <f t="shared" si="8"/>
        <v>1.3123360000000002</v>
      </c>
      <c r="H70" s="18">
        <f t="shared" si="9"/>
        <v>2.15</v>
      </c>
      <c r="I70" s="17">
        <f t="shared" si="10"/>
        <v>1.2467192</v>
      </c>
      <c r="J70">
        <f t="shared" si="11"/>
        <v>3.5176461493100804</v>
      </c>
    </row>
    <row r="71" spans="1:11" ht="14.4" x14ac:dyDescent="0.3">
      <c r="A71" s="126">
        <v>2.6</v>
      </c>
      <c r="B71" s="126">
        <v>2.4</v>
      </c>
      <c r="C71" s="126">
        <v>0.48</v>
      </c>
      <c r="D71" s="121"/>
      <c r="E71" s="121"/>
      <c r="F71" s="121"/>
      <c r="G71" s="17">
        <f t="shared" si="8"/>
        <v>1.3123359999999997</v>
      </c>
      <c r="H71" s="18">
        <f t="shared" si="9"/>
        <v>2.4</v>
      </c>
      <c r="I71" s="17">
        <f t="shared" si="10"/>
        <v>1.5748031999999998</v>
      </c>
      <c r="J71">
        <f t="shared" si="11"/>
        <v>4.9600102374604784</v>
      </c>
    </row>
    <row r="72" spans="1:11" ht="14.4" x14ac:dyDescent="0.3">
      <c r="A72" s="126">
        <v>3</v>
      </c>
      <c r="B72" s="126">
        <v>2.2999999999999998</v>
      </c>
      <c r="C72" s="126">
        <v>0.77</v>
      </c>
      <c r="D72" s="121"/>
      <c r="E72" s="121"/>
      <c r="F72" s="121"/>
      <c r="G72" s="17">
        <f t="shared" si="8"/>
        <v>1.3123359999999997</v>
      </c>
      <c r="H72" s="18">
        <f t="shared" si="9"/>
        <v>2.2999999999999998</v>
      </c>
      <c r="I72" s="17">
        <f t="shared" si="10"/>
        <v>2.5262468</v>
      </c>
      <c r="J72">
        <f t="shared" si="11"/>
        <v>7.6251546272070376</v>
      </c>
    </row>
    <row r="73" spans="1:11" ht="14.4" x14ac:dyDescent="0.3">
      <c r="A73" s="126">
        <v>3.4</v>
      </c>
      <c r="B73" s="126">
        <v>2.1</v>
      </c>
      <c r="C73" s="126">
        <v>0.87</v>
      </c>
      <c r="D73" s="121"/>
      <c r="E73" s="121"/>
      <c r="F73" s="121"/>
      <c r="G73" s="17">
        <f t="shared" si="8"/>
        <v>1.3123359999999997</v>
      </c>
      <c r="H73" s="18">
        <f t="shared" si="9"/>
        <v>2.1</v>
      </c>
      <c r="I73" s="17">
        <f t="shared" si="10"/>
        <v>2.8543308000000001</v>
      </c>
      <c r="J73">
        <f t="shared" si="11"/>
        <v>7.8662662359724793</v>
      </c>
    </row>
    <row r="74" spans="1:11" ht="14.4" x14ac:dyDescent="0.3">
      <c r="A74" s="126">
        <v>3.8</v>
      </c>
      <c r="B74" s="126">
        <v>2</v>
      </c>
      <c r="C74" s="126">
        <v>1.01</v>
      </c>
      <c r="D74" s="121"/>
      <c r="E74" s="121"/>
      <c r="F74" s="121"/>
      <c r="G74" s="17">
        <f t="shared" si="8"/>
        <v>1.3123360000000004</v>
      </c>
      <c r="H74" s="18">
        <f t="shared" si="9"/>
        <v>2</v>
      </c>
      <c r="I74" s="17">
        <f t="shared" si="10"/>
        <v>3.3136483999999999</v>
      </c>
      <c r="J74">
        <f t="shared" si="11"/>
        <v>8.6972401733248024</v>
      </c>
    </row>
    <row r="75" spans="1:11" ht="14.4" x14ac:dyDescent="0.3">
      <c r="A75" s="126">
        <v>4.2</v>
      </c>
      <c r="B75" s="126">
        <v>1.95</v>
      </c>
      <c r="C75" s="126">
        <v>0.98</v>
      </c>
      <c r="D75" s="121"/>
      <c r="E75" s="121"/>
      <c r="F75" s="121"/>
      <c r="G75" s="17">
        <f t="shared" si="8"/>
        <v>1.3123359999999997</v>
      </c>
      <c r="H75" s="18">
        <f t="shared" si="9"/>
        <v>1.95</v>
      </c>
      <c r="I75" s="17">
        <f t="shared" si="10"/>
        <v>3.2152232000000001</v>
      </c>
      <c r="J75">
        <f t="shared" si="11"/>
        <v>8.2279336491206383</v>
      </c>
    </row>
    <row r="76" spans="1:11" ht="14.4" x14ac:dyDescent="0.3">
      <c r="A76" s="126">
        <v>4.5999999999999996</v>
      </c>
      <c r="B76" s="126">
        <v>1.9</v>
      </c>
      <c r="C76" s="126">
        <v>0.98</v>
      </c>
      <c r="D76" s="121"/>
      <c r="E76" s="121"/>
      <c r="F76" s="121"/>
      <c r="G76" s="17">
        <f t="shared" si="8"/>
        <v>1.3123359999999997</v>
      </c>
      <c r="H76" s="18">
        <f t="shared" si="9"/>
        <v>1.9</v>
      </c>
      <c r="I76" s="17">
        <f t="shared" si="10"/>
        <v>3.2152232000000001</v>
      </c>
      <c r="J76">
        <f t="shared" si="11"/>
        <v>8.0169609914508779</v>
      </c>
    </row>
    <row r="77" spans="1:11" ht="14.4" x14ac:dyDescent="0.3">
      <c r="A77" s="126">
        <v>5</v>
      </c>
      <c r="B77" s="126">
        <v>1.8</v>
      </c>
      <c r="C77" s="126">
        <v>1.1200000000000001</v>
      </c>
      <c r="D77" s="121"/>
      <c r="E77" s="121"/>
      <c r="F77" s="121"/>
      <c r="G77" s="17">
        <f t="shared" si="8"/>
        <v>1.3123360000000011</v>
      </c>
      <c r="H77" s="18">
        <f t="shared" si="9"/>
        <v>1.8</v>
      </c>
      <c r="I77" s="17">
        <f t="shared" si="10"/>
        <v>3.6745408000000004</v>
      </c>
      <c r="J77">
        <f t="shared" si="11"/>
        <v>8.6800179155558475</v>
      </c>
    </row>
    <row r="78" spans="1:11" ht="14.4" x14ac:dyDescent="0.3">
      <c r="A78" s="126">
        <v>5.4</v>
      </c>
      <c r="B78" s="126">
        <v>1.9</v>
      </c>
      <c r="C78" s="126">
        <v>1</v>
      </c>
      <c r="D78" s="121"/>
      <c r="E78" s="121"/>
      <c r="F78" s="121"/>
      <c r="G78" s="17">
        <f t="shared" si="8"/>
        <v>1.3123359999999997</v>
      </c>
      <c r="H78" s="18">
        <f t="shared" si="9"/>
        <v>1.9</v>
      </c>
      <c r="I78" s="17">
        <f t="shared" si="10"/>
        <v>3.28084</v>
      </c>
      <c r="J78">
        <f t="shared" si="11"/>
        <v>8.1805724402559967</v>
      </c>
    </row>
    <row r="79" spans="1:11" ht="14.4" x14ac:dyDescent="0.3">
      <c r="A79" s="126">
        <v>5.8</v>
      </c>
      <c r="B79" s="126">
        <v>1.75</v>
      </c>
      <c r="C79" s="126">
        <v>0.91</v>
      </c>
      <c r="D79" s="121"/>
      <c r="E79" s="121"/>
      <c r="F79" s="121"/>
      <c r="G79" s="17">
        <f t="shared" si="8"/>
        <v>1.3123359999999997</v>
      </c>
      <c r="H79" s="18">
        <f t="shared" si="9"/>
        <v>1.75</v>
      </c>
      <c r="I79" s="17">
        <f t="shared" si="10"/>
        <v>2.9855643999999999</v>
      </c>
      <c r="J79">
        <f t="shared" si="11"/>
        <v>6.8566113742671977</v>
      </c>
    </row>
    <row r="80" spans="1:11" ht="14.4" x14ac:dyDescent="0.3">
      <c r="A80" s="126">
        <v>6.2</v>
      </c>
      <c r="B80" s="126">
        <v>1.65</v>
      </c>
      <c r="C80" s="126">
        <v>0.94</v>
      </c>
      <c r="D80" s="121"/>
      <c r="E80" s="121"/>
      <c r="F80" s="121"/>
      <c r="G80" s="17">
        <f t="shared" si="8"/>
        <v>1.3123359999999997</v>
      </c>
      <c r="H80" s="18">
        <f t="shared" si="9"/>
        <v>1.65</v>
      </c>
      <c r="I80" s="17">
        <f t="shared" si="10"/>
        <v>3.0839895999999998</v>
      </c>
      <c r="J80">
        <f t="shared" si="11"/>
        <v>6.6779304499142382</v>
      </c>
    </row>
    <row r="81" spans="1:11" ht="14.4" x14ac:dyDescent="0.3">
      <c r="A81" s="126">
        <v>6.6</v>
      </c>
      <c r="B81" s="126">
        <v>1.4</v>
      </c>
      <c r="C81" s="126">
        <v>0.86</v>
      </c>
      <c r="D81" s="121"/>
      <c r="E81" s="121"/>
      <c r="F81" s="121"/>
      <c r="G81" s="17">
        <f t="shared" si="8"/>
        <v>1.3123359999999997</v>
      </c>
      <c r="H81" s="18">
        <f t="shared" si="9"/>
        <v>1.4</v>
      </c>
      <c r="I81" s="17">
        <f t="shared" si="10"/>
        <v>2.8215224000000001</v>
      </c>
      <c r="J81">
        <f t="shared" si="11"/>
        <v>5.183899588456959</v>
      </c>
    </row>
    <row r="82" spans="1:11" ht="14.4" x14ac:dyDescent="0.3">
      <c r="A82" s="126">
        <v>7</v>
      </c>
      <c r="B82" s="126">
        <v>1.5</v>
      </c>
      <c r="C82" s="126">
        <v>0.83</v>
      </c>
      <c r="D82" s="121"/>
      <c r="E82" s="121"/>
      <c r="F82" s="121"/>
      <c r="G82" s="17">
        <f t="shared" si="8"/>
        <v>1.3123360000000011</v>
      </c>
      <c r="H82" s="18">
        <f t="shared" si="9"/>
        <v>1.5</v>
      </c>
      <c r="I82" s="17">
        <f t="shared" si="10"/>
        <v>2.7230971999999998</v>
      </c>
      <c r="J82">
        <f t="shared" si="11"/>
        <v>5.3604277305888042</v>
      </c>
    </row>
    <row r="83" spans="1:11" ht="14.4" x14ac:dyDescent="0.3">
      <c r="A83" s="126">
        <v>7.4</v>
      </c>
      <c r="B83" s="126">
        <v>1.5</v>
      </c>
      <c r="C83" s="126">
        <v>0.71</v>
      </c>
      <c r="D83" s="121"/>
      <c r="E83" s="121"/>
      <c r="F83" s="121"/>
      <c r="G83" s="17">
        <f t="shared" si="8"/>
        <v>1.3123359999999997</v>
      </c>
      <c r="H83" s="18">
        <f t="shared" si="9"/>
        <v>1.5</v>
      </c>
      <c r="I83" s="17">
        <f t="shared" si="10"/>
        <v>2.3293963999999998</v>
      </c>
      <c r="J83">
        <f t="shared" si="11"/>
        <v>4.5854261309855984</v>
      </c>
    </row>
    <row r="84" spans="1:11" ht="14.4" x14ac:dyDescent="0.3">
      <c r="A84" s="126">
        <v>7.8</v>
      </c>
      <c r="B84" s="126">
        <v>1.3</v>
      </c>
      <c r="C84" s="126">
        <v>0.6</v>
      </c>
      <c r="D84" s="121"/>
      <c r="E84" s="121"/>
      <c r="F84" s="121"/>
      <c r="G84" s="17">
        <f t="shared" si="8"/>
        <v>1.3123359999999982</v>
      </c>
      <c r="H84" s="18">
        <f t="shared" si="9"/>
        <v>1.3</v>
      </c>
      <c r="I84" s="17">
        <f t="shared" si="10"/>
        <v>1.9685039999999998</v>
      </c>
      <c r="J84">
        <f t="shared" si="11"/>
        <v>3.358340264947195</v>
      </c>
    </row>
    <row r="85" spans="1:11" ht="14.4" x14ac:dyDescent="0.3">
      <c r="A85" s="126">
        <v>8.1999999999999993</v>
      </c>
      <c r="B85" s="126">
        <v>1.5</v>
      </c>
      <c r="C85" s="126">
        <v>0.4</v>
      </c>
      <c r="D85" s="121"/>
      <c r="E85" s="121"/>
      <c r="F85" s="121"/>
      <c r="G85" s="17">
        <f t="shared" si="8"/>
        <v>1.3123359999999997</v>
      </c>
      <c r="H85" s="18">
        <f t="shared" si="9"/>
        <v>1.5</v>
      </c>
      <c r="I85" s="17">
        <f t="shared" si="10"/>
        <v>1.3123360000000002</v>
      </c>
      <c r="J85">
        <f t="shared" si="11"/>
        <v>2.5833386653439998</v>
      </c>
    </row>
    <row r="86" spans="1:11" ht="14.4" x14ac:dyDescent="0.3">
      <c r="A86" s="126">
        <v>8.6</v>
      </c>
      <c r="B86" s="126">
        <v>0.7</v>
      </c>
      <c r="C86" s="126">
        <v>0.31</v>
      </c>
      <c r="D86" s="121"/>
      <c r="E86" s="121"/>
      <c r="F86" s="121"/>
      <c r="G86" s="17">
        <f t="shared" si="8"/>
        <v>1.3123360000000011</v>
      </c>
      <c r="H86" s="18">
        <f t="shared" si="9"/>
        <v>0.7</v>
      </c>
      <c r="I86" s="17">
        <f t="shared" si="10"/>
        <v>1.0170604000000001</v>
      </c>
      <c r="J86">
        <f t="shared" si="11"/>
        <v>0.93430748396608077</v>
      </c>
    </row>
    <row r="87" spans="1:11" ht="14.4" x14ac:dyDescent="0.3">
      <c r="A87" s="126">
        <v>9</v>
      </c>
      <c r="B87" s="126">
        <v>0.1</v>
      </c>
      <c r="C87" s="126">
        <v>-0.04</v>
      </c>
      <c r="D87" s="121"/>
      <c r="E87" s="121"/>
      <c r="F87" s="121"/>
      <c r="G87" s="121"/>
    </row>
    <row r="90" spans="1:11" ht="14.4" x14ac:dyDescent="0.3">
      <c r="A90" s="119" t="s">
        <v>20</v>
      </c>
      <c r="B90" s="120"/>
      <c r="C90" s="120"/>
      <c r="D90" s="121"/>
      <c r="E90" s="121"/>
      <c r="F90" s="121"/>
      <c r="G90" s="121"/>
    </row>
    <row r="91" spans="1:11" ht="14.4" x14ac:dyDescent="0.3">
      <c r="A91" s="122" t="s">
        <v>161</v>
      </c>
      <c r="B91" s="122"/>
      <c r="C91" s="122"/>
      <c r="D91" s="121"/>
      <c r="E91" s="121"/>
      <c r="F91" s="121"/>
      <c r="G91" s="12" t="s">
        <v>35</v>
      </c>
      <c r="H91" s="12" t="s">
        <v>36</v>
      </c>
      <c r="I91" s="12" t="s">
        <v>37</v>
      </c>
      <c r="J91" s="12" t="s">
        <v>38</v>
      </c>
      <c r="K91" s="12" t="s">
        <v>39</v>
      </c>
    </row>
    <row r="92" spans="1:11" ht="15" thickBot="1" x14ac:dyDescent="0.35">
      <c r="A92" s="124" t="s">
        <v>51</v>
      </c>
      <c r="B92" s="124" t="s">
        <v>41</v>
      </c>
      <c r="C92" s="123" t="s">
        <v>42</v>
      </c>
      <c r="D92" s="121"/>
      <c r="E92" s="121"/>
      <c r="F92" s="121" t="s">
        <v>56</v>
      </c>
      <c r="G92" s="12" t="s">
        <v>43</v>
      </c>
      <c r="H92" s="12" t="s">
        <v>43</v>
      </c>
      <c r="I92" s="12" t="s">
        <v>44</v>
      </c>
      <c r="J92" s="12" t="s">
        <v>45</v>
      </c>
      <c r="K92" s="12" t="s">
        <v>45</v>
      </c>
    </row>
    <row r="93" spans="1:11" ht="15" thickTop="1" x14ac:dyDescent="0.3">
      <c r="A93" s="132">
        <v>42.6</v>
      </c>
      <c r="B93" s="132">
        <v>0.1</v>
      </c>
      <c r="C93" s="132">
        <v>0</v>
      </c>
      <c r="D93" s="131"/>
      <c r="E93" s="126" t="s">
        <v>47</v>
      </c>
      <c r="F93" s="126">
        <v>3.6</v>
      </c>
      <c r="G93" s="17"/>
      <c r="H93" s="17"/>
      <c r="I93" s="17"/>
      <c r="J93"/>
      <c r="K93"/>
    </row>
    <row r="94" spans="1:11" ht="14.4" x14ac:dyDescent="0.3">
      <c r="A94" s="132">
        <v>40</v>
      </c>
      <c r="B94" s="132">
        <v>0.25</v>
      </c>
      <c r="C94" s="132">
        <v>0.5</v>
      </c>
      <c r="D94" s="131"/>
      <c r="E94" s="126" t="s">
        <v>48</v>
      </c>
      <c r="F94" s="126">
        <v>42.6</v>
      </c>
      <c r="G94" s="17">
        <f>((A95-A93)/2)*-1</f>
        <v>2.0500000000000007</v>
      </c>
      <c r="H94" s="18">
        <f>B94</f>
        <v>0.25</v>
      </c>
      <c r="I94" s="17">
        <f>C94*3.28084</f>
        <v>1.64042</v>
      </c>
      <c r="J94">
        <f>G94*H94*I94</f>
        <v>0.84071525000000025</v>
      </c>
      <c r="K94">
        <f>SUM(J94:J114)</f>
        <v>136.54199911999999</v>
      </c>
    </row>
    <row r="95" spans="1:11" ht="14.4" x14ac:dyDescent="0.3">
      <c r="A95" s="132">
        <v>38.5</v>
      </c>
      <c r="B95" s="132">
        <v>0.28000000000000003</v>
      </c>
      <c r="C95" s="132">
        <v>0.24</v>
      </c>
      <c r="D95" s="131"/>
      <c r="E95" s="121"/>
      <c r="F95" s="121"/>
      <c r="G95" s="17">
        <f t="shared" ref="G95:G114" si="12">((A96-A94)/2)*-1</f>
        <v>1.5</v>
      </c>
      <c r="H95" s="18">
        <f t="shared" ref="H95:H114" si="13">B95</f>
        <v>0.28000000000000003</v>
      </c>
      <c r="I95" s="17">
        <f t="shared" ref="I95:I114" si="14">C95*3.28084</f>
        <v>0.78740159999999992</v>
      </c>
      <c r="J95">
        <f t="shared" ref="J95:J114" si="15">G95*H95*I95</f>
        <v>0.33070867199999998</v>
      </c>
    </row>
    <row r="96" spans="1:11" ht="14.4" x14ac:dyDescent="0.3">
      <c r="A96" s="132">
        <v>37</v>
      </c>
      <c r="B96" s="132">
        <v>0.4</v>
      </c>
      <c r="C96" s="132">
        <v>0.39</v>
      </c>
      <c r="D96" s="131"/>
      <c r="E96" s="131" t="s">
        <v>53</v>
      </c>
      <c r="F96" s="126">
        <v>1.61</v>
      </c>
      <c r="G96" s="17">
        <f t="shared" si="12"/>
        <v>1.5</v>
      </c>
      <c r="H96" s="18">
        <f t="shared" si="13"/>
        <v>0.4</v>
      </c>
      <c r="I96" s="17">
        <f t="shared" si="14"/>
        <v>1.2795276</v>
      </c>
      <c r="J96">
        <f t="shared" si="15"/>
        <v>0.7677165600000001</v>
      </c>
    </row>
    <row r="97" spans="1:10" ht="14.4" x14ac:dyDescent="0.3">
      <c r="A97" s="132">
        <v>35.5</v>
      </c>
      <c r="B97" s="132">
        <v>0.3</v>
      </c>
      <c r="C97" s="132">
        <v>0.18</v>
      </c>
      <c r="D97" s="121"/>
      <c r="E97" s="121"/>
      <c r="F97" s="121"/>
      <c r="G97" s="17">
        <f t="shared" si="12"/>
        <v>1.5</v>
      </c>
      <c r="H97" s="18">
        <f t="shared" si="13"/>
        <v>0.3</v>
      </c>
      <c r="I97" s="17">
        <f t="shared" si="14"/>
        <v>0.59055119999999994</v>
      </c>
      <c r="J97">
        <f t="shared" si="15"/>
        <v>0.26574803999999996</v>
      </c>
    </row>
    <row r="98" spans="1:10" ht="14.4" x14ac:dyDescent="0.3">
      <c r="A98" s="132">
        <v>34</v>
      </c>
      <c r="B98" s="132">
        <v>0.6</v>
      </c>
      <c r="C98" s="132">
        <v>0.63</v>
      </c>
      <c r="D98" s="125"/>
      <c r="E98" s="121"/>
      <c r="F98" s="121"/>
      <c r="G98" s="17">
        <f t="shared" si="12"/>
        <v>1.5</v>
      </c>
      <c r="H98" s="18">
        <f t="shared" si="13"/>
        <v>0.6</v>
      </c>
      <c r="I98" s="17">
        <f t="shared" si="14"/>
        <v>2.0669292000000001</v>
      </c>
      <c r="J98">
        <f t="shared" si="15"/>
        <v>1.8602362799999999</v>
      </c>
    </row>
    <row r="99" spans="1:10" ht="14.4" x14ac:dyDescent="0.3">
      <c r="A99" s="132">
        <v>32.5</v>
      </c>
      <c r="B99" s="132">
        <v>0.6</v>
      </c>
      <c r="C99" s="132">
        <v>0.69</v>
      </c>
      <c r="D99" s="121"/>
      <c r="E99" s="121"/>
      <c r="F99" s="121"/>
      <c r="G99" s="17">
        <f t="shared" si="12"/>
        <v>1.5</v>
      </c>
      <c r="H99" s="18">
        <f t="shared" si="13"/>
        <v>0.6</v>
      </c>
      <c r="I99" s="17">
        <f t="shared" si="14"/>
        <v>2.2637795999999999</v>
      </c>
      <c r="J99">
        <f t="shared" si="15"/>
        <v>2.0374016399999997</v>
      </c>
    </row>
    <row r="100" spans="1:10" ht="14.4" x14ac:dyDescent="0.3">
      <c r="A100" s="132">
        <v>31</v>
      </c>
      <c r="B100" s="132">
        <v>0.7</v>
      </c>
      <c r="C100" s="132">
        <v>0.67</v>
      </c>
      <c r="G100" s="17">
        <f t="shared" si="12"/>
        <v>1.75</v>
      </c>
      <c r="H100" s="18">
        <f t="shared" si="13"/>
        <v>0.7</v>
      </c>
      <c r="I100" s="17">
        <f t="shared" si="14"/>
        <v>2.1981628</v>
      </c>
      <c r="J100">
        <f t="shared" si="15"/>
        <v>2.6927494299999997</v>
      </c>
    </row>
    <row r="101" spans="1:10" ht="14.4" x14ac:dyDescent="0.3">
      <c r="A101" s="132">
        <v>29</v>
      </c>
      <c r="B101" s="132">
        <v>0.8</v>
      </c>
      <c r="C101" s="132">
        <v>0.78</v>
      </c>
      <c r="G101" s="17">
        <f t="shared" si="12"/>
        <v>2</v>
      </c>
      <c r="H101" s="18">
        <f t="shared" si="13"/>
        <v>0.8</v>
      </c>
      <c r="I101" s="17">
        <f t="shared" si="14"/>
        <v>2.5590552</v>
      </c>
      <c r="J101">
        <f t="shared" si="15"/>
        <v>4.09448832</v>
      </c>
    </row>
    <row r="102" spans="1:10" ht="14.4" x14ac:dyDescent="0.3">
      <c r="A102" s="132">
        <v>27</v>
      </c>
      <c r="B102" s="132">
        <v>0.5</v>
      </c>
      <c r="C102" s="132">
        <v>1.33</v>
      </c>
      <c r="G102" s="17">
        <f t="shared" si="12"/>
        <v>2</v>
      </c>
      <c r="H102" s="18">
        <f t="shared" si="13"/>
        <v>0.5</v>
      </c>
      <c r="I102" s="17">
        <f t="shared" si="14"/>
        <v>4.3635172000000004</v>
      </c>
      <c r="J102">
        <f t="shared" si="15"/>
        <v>4.3635172000000004</v>
      </c>
    </row>
    <row r="103" spans="1:10" ht="14.4" x14ac:dyDescent="0.3">
      <c r="A103" s="132">
        <v>25</v>
      </c>
      <c r="B103" s="132">
        <v>1</v>
      </c>
      <c r="C103" s="132">
        <v>1.47</v>
      </c>
      <c r="G103" s="17">
        <f t="shared" si="12"/>
        <v>2</v>
      </c>
      <c r="H103" s="18">
        <f t="shared" si="13"/>
        <v>1</v>
      </c>
      <c r="I103" s="17">
        <f t="shared" si="14"/>
        <v>4.8228347999999999</v>
      </c>
      <c r="J103">
        <f t="shared" si="15"/>
        <v>9.6456695999999997</v>
      </c>
    </row>
    <row r="104" spans="1:10" ht="14.4" x14ac:dyDescent="0.3">
      <c r="A104" s="132">
        <v>23</v>
      </c>
      <c r="B104" s="132">
        <v>1</v>
      </c>
      <c r="C104" s="132">
        <v>1.53</v>
      </c>
      <c r="G104" s="17">
        <f t="shared" si="12"/>
        <v>2</v>
      </c>
      <c r="H104" s="18">
        <f t="shared" si="13"/>
        <v>1</v>
      </c>
      <c r="I104" s="17">
        <f t="shared" si="14"/>
        <v>5.0196851999999996</v>
      </c>
      <c r="J104">
        <f t="shared" si="15"/>
        <v>10.039370399999999</v>
      </c>
    </row>
    <row r="105" spans="1:10" ht="14.4" x14ac:dyDescent="0.3">
      <c r="A105" s="132">
        <v>21</v>
      </c>
      <c r="B105" s="132">
        <v>1.2</v>
      </c>
      <c r="C105" s="132">
        <v>1.65</v>
      </c>
      <c r="G105" s="17">
        <f t="shared" si="12"/>
        <v>2</v>
      </c>
      <c r="H105" s="18">
        <f t="shared" si="13"/>
        <v>1.2</v>
      </c>
      <c r="I105" s="17">
        <f t="shared" si="14"/>
        <v>5.413386</v>
      </c>
      <c r="J105">
        <f t="shared" si="15"/>
        <v>12.9921264</v>
      </c>
    </row>
    <row r="106" spans="1:10" ht="14.4" x14ac:dyDescent="0.3">
      <c r="A106" s="132">
        <v>19</v>
      </c>
      <c r="B106" s="132">
        <v>1.2</v>
      </c>
      <c r="C106" s="132">
        <v>1.74</v>
      </c>
      <c r="G106" s="17">
        <f t="shared" si="12"/>
        <v>2</v>
      </c>
      <c r="H106" s="18">
        <f t="shared" si="13"/>
        <v>1.2</v>
      </c>
      <c r="I106" s="17">
        <f t="shared" si="14"/>
        <v>5.7086616000000001</v>
      </c>
      <c r="J106">
        <f t="shared" si="15"/>
        <v>13.70078784</v>
      </c>
    </row>
    <row r="107" spans="1:10" ht="14.4" x14ac:dyDescent="0.3">
      <c r="A107" s="132">
        <v>17</v>
      </c>
      <c r="B107" s="132">
        <v>1.3</v>
      </c>
      <c r="C107" s="132">
        <v>1.33</v>
      </c>
      <c r="G107" s="17">
        <f t="shared" si="12"/>
        <v>2</v>
      </c>
      <c r="H107" s="18">
        <f t="shared" si="13"/>
        <v>1.3</v>
      </c>
      <c r="I107" s="17">
        <f t="shared" si="14"/>
        <v>4.3635172000000004</v>
      </c>
      <c r="J107">
        <f t="shared" si="15"/>
        <v>11.345144720000002</v>
      </c>
    </row>
    <row r="108" spans="1:10" ht="14.4" x14ac:dyDescent="0.3">
      <c r="A108" s="132">
        <v>15</v>
      </c>
      <c r="B108" s="132">
        <v>1.3</v>
      </c>
      <c r="C108" s="132">
        <v>1.28</v>
      </c>
      <c r="G108" s="17">
        <f t="shared" si="12"/>
        <v>2</v>
      </c>
      <c r="H108" s="18">
        <f t="shared" si="13"/>
        <v>1.3</v>
      </c>
      <c r="I108" s="17">
        <f t="shared" si="14"/>
        <v>4.1994752000000002</v>
      </c>
      <c r="J108">
        <f t="shared" si="15"/>
        <v>10.91863552</v>
      </c>
    </row>
    <row r="109" spans="1:10" ht="14.4" x14ac:dyDescent="0.3">
      <c r="A109" s="132">
        <v>13</v>
      </c>
      <c r="B109" s="132">
        <v>1.3</v>
      </c>
      <c r="C109" s="132">
        <v>1.45</v>
      </c>
      <c r="G109" s="17">
        <f t="shared" si="12"/>
        <v>2</v>
      </c>
      <c r="H109" s="18">
        <f t="shared" si="13"/>
        <v>1.3</v>
      </c>
      <c r="I109" s="17">
        <f t="shared" si="14"/>
        <v>4.7572179999999999</v>
      </c>
      <c r="J109">
        <f t="shared" si="15"/>
        <v>12.3687668</v>
      </c>
    </row>
    <row r="110" spans="1:10" ht="14.4" x14ac:dyDescent="0.3">
      <c r="A110" s="132">
        <v>11</v>
      </c>
      <c r="B110" s="132">
        <v>1.4</v>
      </c>
      <c r="C110" s="132">
        <v>1.38</v>
      </c>
      <c r="G110" s="17">
        <f t="shared" si="12"/>
        <v>2</v>
      </c>
      <c r="H110" s="18">
        <f t="shared" si="13"/>
        <v>1.4</v>
      </c>
      <c r="I110" s="17">
        <f t="shared" si="14"/>
        <v>4.5275591999999998</v>
      </c>
      <c r="J110">
        <f t="shared" si="15"/>
        <v>12.677165759999999</v>
      </c>
    </row>
    <row r="111" spans="1:10" ht="14.4" x14ac:dyDescent="0.3">
      <c r="A111" s="132">
        <v>9</v>
      </c>
      <c r="B111" s="132">
        <v>1.3</v>
      </c>
      <c r="C111" s="132">
        <v>1.56</v>
      </c>
      <c r="G111" s="17">
        <f t="shared" si="12"/>
        <v>1.75</v>
      </c>
      <c r="H111" s="18">
        <f t="shared" si="13"/>
        <v>1.3</v>
      </c>
      <c r="I111" s="17">
        <f t="shared" si="14"/>
        <v>5.1181103999999999</v>
      </c>
      <c r="J111">
        <f t="shared" si="15"/>
        <v>11.643701159999999</v>
      </c>
    </row>
    <row r="112" spans="1:10" ht="14.4" x14ac:dyDescent="0.3">
      <c r="A112" s="132">
        <v>7.5</v>
      </c>
      <c r="B112" s="132">
        <v>1.2</v>
      </c>
      <c r="C112" s="132">
        <v>1.2</v>
      </c>
      <c r="G112" s="17">
        <f t="shared" si="12"/>
        <v>1.5</v>
      </c>
      <c r="H112" s="18">
        <f t="shared" si="13"/>
        <v>1.2</v>
      </c>
      <c r="I112" s="17">
        <f t="shared" si="14"/>
        <v>3.9370079999999996</v>
      </c>
      <c r="J112">
        <f t="shared" si="15"/>
        <v>7.0866143999999984</v>
      </c>
    </row>
    <row r="113" spans="1:11" ht="14.4" x14ac:dyDescent="0.3">
      <c r="A113" s="132">
        <v>6</v>
      </c>
      <c r="B113" s="132">
        <v>1.1000000000000001</v>
      </c>
      <c r="C113" s="132">
        <v>1.07</v>
      </c>
      <c r="G113" s="17">
        <f t="shared" si="12"/>
        <v>1.4</v>
      </c>
      <c r="H113" s="18">
        <f t="shared" si="13"/>
        <v>1.1000000000000001</v>
      </c>
      <c r="I113" s="17">
        <f t="shared" si="14"/>
        <v>3.5104988000000001</v>
      </c>
      <c r="J113">
        <f t="shared" si="15"/>
        <v>5.4061681520000002</v>
      </c>
    </row>
    <row r="114" spans="1:11" ht="14.4" x14ac:dyDescent="0.3">
      <c r="A114" s="132">
        <v>4.7</v>
      </c>
      <c r="B114" s="132">
        <v>0.6</v>
      </c>
      <c r="C114" s="132">
        <v>0.62</v>
      </c>
      <c r="G114" s="17">
        <f t="shared" si="12"/>
        <v>1.2</v>
      </c>
      <c r="H114" s="18">
        <f t="shared" si="13"/>
        <v>0.6</v>
      </c>
      <c r="I114" s="17">
        <f t="shared" si="14"/>
        <v>2.0341208000000002</v>
      </c>
      <c r="J114">
        <f t="shared" si="15"/>
        <v>1.464566976</v>
      </c>
    </row>
    <row r="115" spans="1:11" ht="14.4" x14ac:dyDescent="0.3">
      <c r="A115" s="132">
        <v>3.6</v>
      </c>
      <c r="B115" s="132">
        <v>0.1</v>
      </c>
      <c r="C115" s="132">
        <v>0.02</v>
      </c>
    </row>
    <row r="116" spans="1:11" ht="14.4" x14ac:dyDescent="0.3">
      <c r="A116" s="125"/>
      <c r="B116" s="121"/>
      <c r="C116" s="121"/>
      <c r="D116" s="121"/>
      <c r="E116" s="121"/>
      <c r="F116" s="121"/>
      <c r="G116" s="121"/>
    </row>
    <row r="120" spans="1:11" ht="14.4" x14ac:dyDescent="0.3">
      <c r="A120" s="119" t="s">
        <v>20</v>
      </c>
      <c r="B120" s="120"/>
      <c r="C120" s="120"/>
      <c r="D120" s="121"/>
      <c r="E120" s="121"/>
      <c r="F120" s="121"/>
      <c r="G120" s="121"/>
    </row>
    <row r="121" spans="1:11" ht="14.4" x14ac:dyDescent="0.3">
      <c r="A121" s="122" t="s">
        <v>162</v>
      </c>
      <c r="B121" s="122"/>
      <c r="C121" s="122"/>
      <c r="D121" s="121"/>
      <c r="E121" s="121"/>
      <c r="F121" s="121"/>
      <c r="G121" s="12" t="s">
        <v>35</v>
      </c>
      <c r="H121" s="12" t="s">
        <v>36</v>
      </c>
      <c r="I121" s="12" t="s">
        <v>37</v>
      </c>
      <c r="J121" s="12" t="s">
        <v>38</v>
      </c>
      <c r="K121" s="12" t="s">
        <v>39</v>
      </c>
    </row>
    <row r="122" spans="1:11" ht="15" thickBot="1" x14ac:dyDescent="0.35">
      <c r="A122" s="124" t="s">
        <v>115</v>
      </c>
      <c r="B122" s="124" t="s">
        <v>41</v>
      </c>
      <c r="C122" s="123" t="s">
        <v>42</v>
      </c>
      <c r="D122" s="121"/>
      <c r="E122" s="121"/>
      <c r="F122" s="121" t="s">
        <v>46</v>
      </c>
      <c r="G122" s="12" t="s">
        <v>43</v>
      </c>
      <c r="H122" s="12" t="s">
        <v>43</v>
      </c>
      <c r="I122" s="12" t="s">
        <v>44</v>
      </c>
      <c r="J122" s="12" t="s">
        <v>45</v>
      </c>
      <c r="K122" s="12" t="s">
        <v>45</v>
      </c>
    </row>
    <row r="123" spans="1:11" ht="15" thickTop="1" x14ac:dyDescent="0.3">
      <c r="A123" s="126">
        <v>2.4</v>
      </c>
      <c r="B123" s="126">
        <v>0.28000000000000003</v>
      </c>
      <c r="C123" s="126">
        <v>0</v>
      </c>
      <c r="D123" s="121"/>
      <c r="E123" s="126" t="s">
        <v>47</v>
      </c>
      <c r="F123" s="126">
        <v>2.4</v>
      </c>
      <c r="G123" s="17"/>
      <c r="H123" s="17"/>
      <c r="I123" s="17"/>
      <c r="J123"/>
      <c r="K123"/>
    </row>
    <row r="124" spans="1:11" ht="14.4" x14ac:dyDescent="0.3">
      <c r="A124" s="126">
        <v>2.6</v>
      </c>
      <c r="B124" s="126">
        <v>0.28000000000000003</v>
      </c>
      <c r="C124" s="126">
        <v>-0.02</v>
      </c>
      <c r="D124" s="121"/>
      <c r="E124" s="126" t="s">
        <v>48</v>
      </c>
      <c r="F124" s="126">
        <v>9.6</v>
      </c>
      <c r="G124" s="17">
        <f>(A125-A123)*3.28084/2</f>
        <v>0.82020999999999999</v>
      </c>
      <c r="H124" s="18">
        <f>B124</f>
        <v>0.28000000000000003</v>
      </c>
      <c r="I124" s="17">
        <f>C124*3.28084</f>
        <v>-6.5616800000000003E-2</v>
      </c>
      <c r="J124">
        <f>G124*H124*I124</f>
        <v>-1.5069475547840003E-2</v>
      </c>
      <c r="K124">
        <f>SUM(J124:J145)</f>
        <v>32.048253647591324</v>
      </c>
    </row>
    <row r="125" spans="1:11" ht="14.4" x14ac:dyDescent="0.3">
      <c r="A125" s="126">
        <v>2.9</v>
      </c>
      <c r="B125" s="126">
        <v>0.38</v>
      </c>
      <c r="C125" s="126">
        <v>0.2</v>
      </c>
      <c r="D125" s="121"/>
      <c r="E125" s="121"/>
      <c r="F125" s="121"/>
      <c r="G125" s="17">
        <f t="shared" ref="G125:G145" si="16">(A126-A124)*3.28084/2</f>
        <v>0.82020999999999999</v>
      </c>
      <c r="H125" s="18">
        <f t="shared" ref="H125:H145" si="17">B125</f>
        <v>0.38</v>
      </c>
      <c r="I125" s="17">
        <f t="shared" ref="I125:I145" si="18">C125*3.28084</f>
        <v>0.65616800000000008</v>
      </c>
      <c r="J125">
        <f t="shared" ref="J125:J145" si="19">G125*H125*I125</f>
        <v>0.20451431100640002</v>
      </c>
    </row>
    <row r="126" spans="1:11" ht="14.4" x14ac:dyDescent="0.3">
      <c r="A126" s="126">
        <v>3.1</v>
      </c>
      <c r="B126" s="126">
        <v>1</v>
      </c>
      <c r="C126" s="126">
        <v>0.28999999999999998</v>
      </c>
      <c r="D126" s="121"/>
      <c r="E126" s="121"/>
      <c r="F126" s="121"/>
      <c r="G126" s="17">
        <f t="shared" si="16"/>
        <v>0.98425200000000013</v>
      </c>
      <c r="H126" s="18">
        <f t="shared" si="17"/>
        <v>1</v>
      </c>
      <c r="I126" s="17">
        <f t="shared" si="18"/>
        <v>0.95144359999999994</v>
      </c>
      <c r="J126">
        <f t="shared" si="19"/>
        <v>0.93646026618720002</v>
      </c>
    </row>
    <row r="127" spans="1:11" ht="14.4" x14ac:dyDescent="0.3">
      <c r="A127" s="126">
        <v>3.5</v>
      </c>
      <c r="B127" s="126">
        <v>1</v>
      </c>
      <c r="C127" s="126">
        <v>0.47</v>
      </c>
      <c r="D127" s="121"/>
      <c r="E127" s="126" t="s">
        <v>53</v>
      </c>
      <c r="F127" s="126">
        <v>0.77</v>
      </c>
      <c r="G127" s="17">
        <f t="shared" si="16"/>
        <v>1.4763779999999997</v>
      </c>
      <c r="H127" s="18">
        <f t="shared" si="17"/>
        <v>1</v>
      </c>
      <c r="I127" s="17">
        <f t="shared" si="18"/>
        <v>1.5419947999999999</v>
      </c>
      <c r="J127">
        <f t="shared" si="19"/>
        <v>2.2765671988343996</v>
      </c>
    </row>
    <row r="128" spans="1:11" ht="14.4" x14ac:dyDescent="0.3">
      <c r="A128" s="126">
        <v>4</v>
      </c>
      <c r="B128" s="126">
        <v>1.6</v>
      </c>
      <c r="C128" s="126">
        <v>0.39</v>
      </c>
      <c r="D128" s="121"/>
      <c r="E128" s="121"/>
      <c r="F128" s="121"/>
      <c r="G128" s="17">
        <f t="shared" si="16"/>
        <v>1.3123359999999997</v>
      </c>
      <c r="H128" s="18">
        <f t="shared" si="17"/>
        <v>1.6</v>
      </c>
      <c r="I128" s="17">
        <f t="shared" si="18"/>
        <v>1.2795276</v>
      </c>
      <c r="J128">
        <f t="shared" si="19"/>
        <v>2.6866722119577595</v>
      </c>
    </row>
    <row r="129" spans="1:10" ht="14.4" x14ac:dyDescent="0.3">
      <c r="A129" s="126">
        <v>4.3</v>
      </c>
      <c r="B129" s="126">
        <v>1.6</v>
      </c>
      <c r="C129" s="126">
        <v>0.42</v>
      </c>
      <c r="D129" s="121"/>
      <c r="E129" s="121"/>
      <c r="F129" s="121"/>
      <c r="G129" s="17">
        <f t="shared" si="16"/>
        <v>1.3123359999999997</v>
      </c>
      <c r="H129" s="18">
        <f t="shared" si="17"/>
        <v>1.6</v>
      </c>
      <c r="I129" s="17">
        <f t="shared" si="18"/>
        <v>1.3779527999999999</v>
      </c>
      <c r="J129">
        <f t="shared" si="19"/>
        <v>2.8933393051852794</v>
      </c>
    </row>
    <row r="130" spans="1:10" ht="14.4" x14ac:dyDescent="0.3">
      <c r="A130" s="126">
        <v>4.8</v>
      </c>
      <c r="B130" s="126">
        <v>1.4</v>
      </c>
      <c r="C130" s="126">
        <v>0.49</v>
      </c>
      <c r="D130" s="121"/>
      <c r="E130" s="121"/>
      <c r="F130" s="121"/>
      <c r="G130" s="17">
        <f t="shared" si="16"/>
        <v>1.3123359999999997</v>
      </c>
      <c r="H130" s="18">
        <f t="shared" si="17"/>
        <v>1.4</v>
      </c>
      <c r="I130" s="17">
        <f t="shared" si="18"/>
        <v>1.6076116</v>
      </c>
      <c r="J130">
        <f t="shared" si="19"/>
        <v>2.9536172073766394</v>
      </c>
    </row>
    <row r="131" spans="1:10" ht="14.4" x14ac:dyDescent="0.3">
      <c r="A131" s="126">
        <v>5.0999999999999996</v>
      </c>
      <c r="B131" s="126">
        <v>1.48</v>
      </c>
      <c r="C131" s="126">
        <v>0.52</v>
      </c>
      <c r="D131" s="121"/>
      <c r="E131" s="121"/>
      <c r="F131" s="121"/>
      <c r="G131" s="17">
        <f t="shared" si="16"/>
        <v>1.1482940000000004</v>
      </c>
      <c r="H131" s="18">
        <f t="shared" si="17"/>
        <v>1.48</v>
      </c>
      <c r="I131" s="17">
        <f t="shared" si="18"/>
        <v>1.7060368000000001</v>
      </c>
      <c r="J131">
        <f t="shared" si="19"/>
        <v>2.8993670954044171</v>
      </c>
    </row>
    <row r="132" spans="1:10" ht="14.4" x14ac:dyDescent="0.3">
      <c r="A132" s="126">
        <v>5.5</v>
      </c>
      <c r="B132" s="126">
        <v>1.4</v>
      </c>
      <c r="C132" s="126">
        <v>0.51</v>
      </c>
      <c r="D132" s="121"/>
      <c r="E132" s="121"/>
      <c r="F132" s="121"/>
      <c r="G132" s="17">
        <f t="shared" si="16"/>
        <v>0.9842520000000009</v>
      </c>
      <c r="H132" s="18">
        <f t="shared" si="17"/>
        <v>1.4</v>
      </c>
      <c r="I132" s="17">
        <f t="shared" si="18"/>
        <v>1.6732283999999999</v>
      </c>
      <c r="J132">
        <f t="shared" si="19"/>
        <v>2.305629758819522</v>
      </c>
    </row>
    <row r="133" spans="1:10" ht="14.4" x14ac:dyDescent="0.3">
      <c r="A133" s="126">
        <v>5.7</v>
      </c>
      <c r="B133" s="126">
        <v>1.34</v>
      </c>
      <c r="C133" s="126">
        <v>0.48</v>
      </c>
      <c r="D133" s="121"/>
      <c r="E133" s="121"/>
      <c r="F133" s="121"/>
      <c r="G133" s="17">
        <f t="shared" si="16"/>
        <v>0.65616800000000053</v>
      </c>
      <c r="H133" s="18">
        <f t="shared" si="17"/>
        <v>1.34</v>
      </c>
      <c r="I133" s="17">
        <f t="shared" si="18"/>
        <v>1.5748031999999998</v>
      </c>
      <c r="J133">
        <f t="shared" si="19"/>
        <v>1.3846695246243852</v>
      </c>
    </row>
    <row r="134" spans="1:10" ht="14.4" x14ac:dyDescent="0.3">
      <c r="A134" s="126">
        <v>5.9</v>
      </c>
      <c r="B134" s="126">
        <v>1.3</v>
      </c>
      <c r="C134" s="126">
        <v>0.46</v>
      </c>
      <c r="D134" s="121"/>
      <c r="E134" s="121"/>
      <c r="F134" s="121"/>
      <c r="G134" s="17">
        <f t="shared" si="16"/>
        <v>0.82020999999999999</v>
      </c>
      <c r="H134" s="18">
        <f t="shared" si="17"/>
        <v>1.3</v>
      </c>
      <c r="I134" s="17">
        <f t="shared" si="18"/>
        <v>1.5091864000000002</v>
      </c>
      <c r="J134">
        <f t="shared" si="19"/>
        <v>1.6092047102872002</v>
      </c>
    </row>
    <row r="135" spans="1:10" ht="14.4" x14ac:dyDescent="0.3">
      <c r="A135" s="126">
        <v>6.2</v>
      </c>
      <c r="B135" s="126">
        <v>1.2</v>
      </c>
      <c r="C135" s="126">
        <v>0.5</v>
      </c>
      <c r="D135" s="121"/>
      <c r="E135" s="121"/>
      <c r="F135" s="121"/>
      <c r="G135" s="17">
        <f t="shared" si="16"/>
        <v>0.98425199999999946</v>
      </c>
      <c r="H135" s="18">
        <f t="shared" si="17"/>
        <v>1.2</v>
      </c>
      <c r="I135" s="17">
        <f t="shared" si="18"/>
        <v>1.64042</v>
      </c>
      <c r="J135">
        <f t="shared" si="19"/>
        <v>1.9375039990079987</v>
      </c>
    </row>
    <row r="136" spans="1:10" ht="14.4" x14ac:dyDescent="0.3">
      <c r="A136" s="126">
        <v>6.5</v>
      </c>
      <c r="B136" s="126">
        <v>1.1499999999999999</v>
      </c>
      <c r="C136" s="126">
        <v>0.48</v>
      </c>
      <c r="D136" s="121"/>
      <c r="E136" s="121"/>
      <c r="F136" s="121"/>
      <c r="G136" s="17">
        <f t="shared" si="16"/>
        <v>0.98425199999999946</v>
      </c>
      <c r="H136" s="18">
        <f t="shared" si="17"/>
        <v>1.1499999999999999</v>
      </c>
      <c r="I136" s="17">
        <f t="shared" si="18"/>
        <v>1.5748031999999998</v>
      </c>
      <c r="J136">
        <f t="shared" si="19"/>
        <v>1.7825036790873587</v>
      </c>
    </row>
    <row r="137" spans="1:10" ht="14.4" x14ac:dyDescent="0.3">
      <c r="A137" s="126">
        <v>6.8</v>
      </c>
      <c r="B137" s="126">
        <v>1.2</v>
      </c>
      <c r="C137" s="126">
        <v>0.46</v>
      </c>
      <c r="D137" s="121"/>
      <c r="E137" s="121"/>
      <c r="F137" s="121"/>
      <c r="G137" s="17">
        <f t="shared" si="16"/>
        <v>0.98425199999999946</v>
      </c>
      <c r="H137" s="18">
        <f t="shared" si="17"/>
        <v>1.2</v>
      </c>
      <c r="I137" s="17">
        <f t="shared" si="18"/>
        <v>1.5091864000000002</v>
      </c>
      <c r="J137">
        <f t="shared" si="19"/>
        <v>1.782503679087359</v>
      </c>
    </row>
    <row r="138" spans="1:10" ht="14.4" x14ac:dyDescent="0.3">
      <c r="A138" s="126">
        <v>7.1</v>
      </c>
      <c r="B138" s="126">
        <v>1.1000000000000001</v>
      </c>
      <c r="C138" s="126">
        <v>0.44</v>
      </c>
      <c r="D138" s="121"/>
      <c r="E138" s="121"/>
      <c r="F138" s="121"/>
      <c r="G138" s="17">
        <f t="shared" si="16"/>
        <v>0.82020999999999999</v>
      </c>
      <c r="H138" s="18">
        <f t="shared" si="17"/>
        <v>1.1000000000000001</v>
      </c>
      <c r="I138" s="17">
        <f t="shared" si="18"/>
        <v>1.4435696</v>
      </c>
      <c r="J138">
        <f t="shared" si="19"/>
        <v>1.3024332437776003</v>
      </c>
    </row>
    <row r="139" spans="1:10" ht="14.4" x14ac:dyDescent="0.3">
      <c r="A139" s="126">
        <v>7.3</v>
      </c>
      <c r="B139" s="126">
        <v>0.8</v>
      </c>
      <c r="C139" s="126">
        <v>0.47</v>
      </c>
      <c r="D139" s="121"/>
      <c r="E139" s="121"/>
      <c r="F139" s="121"/>
      <c r="G139" s="17">
        <f t="shared" si="16"/>
        <v>0.82020999999999999</v>
      </c>
      <c r="H139" s="18">
        <f t="shared" si="17"/>
        <v>0.8</v>
      </c>
      <c r="I139" s="17">
        <f t="shared" si="18"/>
        <v>1.5419947999999999</v>
      </c>
      <c r="J139">
        <f t="shared" si="19"/>
        <v>1.0118076439264001</v>
      </c>
    </row>
    <row r="140" spans="1:10" ht="14.4" x14ac:dyDescent="0.3">
      <c r="A140" s="126">
        <v>7.6</v>
      </c>
      <c r="B140" s="126">
        <v>0.9</v>
      </c>
      <c r="C140" s="126">
        <v>0.34</v>
      </c>
      <c r="D140" s="121"/>
      <c r="E140" s="121"/>
      <c r="F140" s="121"/>
      <c r="G140" s="17">
        <f t="shared" si="16"/>
        <v>0.9842520000000009</v>
      </c>
      <c r="H140" s="18">
        <f t="shared" si="17"/>
        <v>0.9</v>
      </c>
      <c r="I140" s="17">
        <f t="shared" si="18"/>
        <v>1.1154856</v>
      </c>
      <c r="J140">
        <f t="shared" si="19"/>
        <v>0.98812703949408087</v>
      </c>
    </row>
    <row r="141" spans="1:10" ht="14.4" x14ac:dyDescent="0.3">
      <c r="A141" s="126">
        <v>7.9</v>
      </c>
      <c r="B141" s="126">
        <v>0.8</v>
      </c>
      <c r="C141" s="126">
        <v>0.38</v>
      </c>
      <c r="D141" s="121"/>
      <c r="E141" s="121"/>
      <c r="F141" s="121"/>
      <c r="G141" s="17">
        <f t="shared" si="16"/>
        <v>0.98425199999999946</v>
      </c>
      <c r="H141" s="18">
        <f t="shared" si="17"/>
        <v>0.8</v>
      </c>
      <c r="I141" s="17">
        <f t="shared" si="18"/>
        <v>1.2467192</v>
      </c>
      <c r="J141">
        <f t="shared" si="19"/>
        <v>0.98166869283071956</v>
      </c>
    </row>
    <row r="142" spans="1:10" ht="14.4" x14ac:dyDescent="0.3">
      <c r="A142" s="126">
        <v>8.1999999999999993</v>
      </c>
      <c r="B142" s="126">
        <v>0.7</v>
      </c>
      <c r="C142" s="126">
        <v>0.34</v>
      </c>
      <c r="D142" s="121"/>
      <c r="E142" s="121"/>
      <c r="F142" s="121"/>
      <c r="G142" s="17">
        <f t="shared" si="16"/>
        <v>0.98425199999999946</v>
      </c>
      <c r="H142" s="18">
        <f t="shared" si="17"/>
        <v>0.7</v>
      </c>
      <c r="I142" s="17">
        <f t="shared" si="18"/>
        <v>1.1154856</v>
      </c>
      <c r="J142">
        <f t="shared" si="19"/>
        <v>0.76854325293983949</v>
      </c>
    </row>
    <row r="143" spans="1:10" ht="14.4" x14ac:dyDescent="0.3">
      <c r="A143" s="126">
        <v>8.5</v>
      </c>
      <c r="B143" s="126">
        <v>0.52</v>
      </c>
      <c r="C143" s="126">
        <v>0.34</v>
      </c>
      <c r="D143" s="121"/>
      <c r="E143" s="121"/>
      <c r="F143" s="121"/>
      <c r="G143" s="17">
        <f t="shared" si="16"/>
        <v>1.1482940000000017</v>
      </c>
      <c r="H143" s="18">
        <f t="shared" si="17"/>
        <v>0.52</v>
      </c>
      <c r="I143" s="17">
        <f t="shared" si="18"/>
        <v>1.1154856</v>
      </c>
      <c r="J143">
        <f t="shared" si="19"/>
        <v>0.66607081921452904</v>
      </c>
    </row>
    <row r="144" spans="1:10" ht="14.4" x14ac:dyDescent="0.3">
      <c r="A144" s="126">
        <v>8.9</v>
      </c>
      <c r="B144" s="126">
        <v>0.4</v>
      </c>
      <c r="C144" s="126">
        <v>0.33</v>
      </c>
      <c r="D144" s="121"/>
      <c r="E144" s="121"/>
      <c r="F144" s="121"/>
      <c r="G144" s="17">
        <f t="shared" si="16"/>
        <v>1.4763780000000006</v>
      </c>
      <c r="H144" s="18">
        <f t="shared" si="17"/>
        <v>0.4</v>
      </c>
      <c r="I144" s="17">
        <f t="shared" si="18"/>
        <v>1.0826772</v>
      </c>
      <c r="J144">
        <f t="shared" si="19"/>
        <v>0.6393763196726403</v>
      </c>
    </row>
    <row r="145" spans="1:17" ht="14.4" x14ac:dyDescent="0.3">
      <c r="A145" s="126">
        <v>9.4</v>
      </c>
      <c r="B145" s="126">
        <v>0.2</v>
      </c>
      <c r="C145" s="126">
        <v>7.0000000000000007E-2</v>
      </c>
      <c r="D145" s="121"/>
      <c r="E145" s="121"/>
      <c r="F145" s="121"/>
      <c r="G145" s="17">
        <f t="shared" si="16"/>
        <v>1.1482939999999988</v>
      </c>
      <c r="H145" s="18">
        <f t="shared" si="17"/>
        <v>0.2</v>
      </c>
      <c r="I145" s="17">
        <f t="shared" si="18"/>
        <v>0.22965880000000002</v>
      </c>
      <c r="J145">
        <f t="shared" si="19"/>
        <v>5.2743164417439953E-2</v>
      </c>
    </row>
    <row r="146" spans="1:17" ht="14.4" x14ac:dyDescent="0.3">
      <c r="A146" s="126">
        <v>9.6</v>
      </c>
      <c r="B146" s="126">
        <v>0</v>
      </c>
      <c r="C146" s="126">
        <v>0</v>
      </c>
      <c r="D146" s="121"/>
      <c r="E146" s="121"/>
      <c r="F146" s="121"/>
      <c r="G146" s="121"/>
      <c r="H146" s="121"/>
      <c r="I146" s="121"/>
    </row>
    <row r="148" spans="1:17" ht="14.4" x14ac:dyDescent="0.3">
      <c r="A148" s="121"/>
      <c r="B148" s="121"/>
      <c r="C148" s="121"/>
      <c r="D148" s="121"/>
      <c r="E148" s="121"/>
      <c r="F148" s="121"/>
      <c r="G148" s="121"/>
      <c r="H148" s="121"/>
    </row>
    <row r="149" spans="1:17" ht="14.4" x14ac:dyDescent="0.3">
      <c r="A149" s="119" t="s">
        <v>20</v>
      </c>
      <c r="B149" s="120"/>
      <c r="C149" s="120"/>
      <c r="D149" s="121"/>
      <c r="E149" s="121"/>
      <c r="F149" s="121"/>
      <c r="G149" s="121"/>
      <c r="H149" s="121"/>
    </row>
    <row r="150" spans="1:17" ht="14.4" x14ac:dyDescent="0.3">
      <c r="A150" s="122" t="s">
        <v>163</v>
      </c>
      <c r="B150" s="122"/>
      <c r="C150" s="122"/>
      <c r="D150" s="121"/>
      <c r="E150" s="121"/>
      <c r="F150" s="121"/>
      <c r="G150" s="12" t="s">
        <v>35</v>
      </c>
      <c r="H150" s="12" t="s">
        <v>36</v>
      </c>
      <c r="I150" s="12" t="s">
        <v>37</v>
      </c>
      <c r="J150" s="12" t="s">
        <v>38</v>
      </c>
      <c r="K150" s="12" t="s">
        <v>39</v>
      </c>
      <c r="M150" s="126" t="s">
        <v>164</v>
      </c>
      <c r="N150" s="121"/>
      <c r="O150" s="121"/>
      <c r="P150" s="121"/>
      <c r="Q150" s="121"/>
    </row>
    <row r="151" spans="1:17" ht="15" thickBot="1" x14ac:dyDescent="0.35">
      <c r="A151" s="124" t="s">
        <v>115</v>
      </c>
      <c r="B151" s="124" t="s">
        <v>41</v>
      </c>
      <c r="C151" s="123" t="s">
        <v>42</v>
      </c>
      <c r="D151" s="121"/>
      <c r="E151" s="121"/>
      <c r="F151" s="121"/>
      <c r="G151" s="12" t="s">
        <v>43</v>
      </c>
      <c r="H151" s="12" t="s">
        <v>43</v>
      </c>
      <c r="I151" s="12" t="s">
        <v>44</v>
      </c>
      <c r="J151" s="12" t="s">
        <v>45</v>
      </c>
      <c r="K151" s="12" t="s">
        <v>45</v>
      </c>
      <c r="M151" s="119" t="s">
        <v>20</v>
      </c>
      <c r="N151" s="120"/>
      <c r="O151" s="120"/>
      <c r="P151" s="120"/>
      <c r="Q151" s="120"/>
    </row>
    <row r="152" spans="1:17" ht="15" thickTop="1" x14ac:dyDescent="0.3">
      <c r="A152" s="126">
        <v>1.8</v>
      </c>
      <c r="B152" s="126">
        <v>0.05</v>
      </c>
      <c r="C152" s="126">
        <v>0</v>
      </c>
      <c r="D152" s="121"/>
      <c r="E152" s="121"/>
      <c r="F152" s="121" t="s">
        <v>46</v>
      </c>
      <c r="G152" s="17"/>
      <c r="H152" s="17"/>
      <c r="I152" s="17"/>
      <c r="J152"/>
      <c r="K152"/>
      <c r="M152" s="122" t="s">
        <v>165</v>
      </c>
      <c r="N152" s="122"/>
      <c r="O152" s="122"/>
      <c r="P152" s="122"/>
      <c r="Q152" s="122"/>
    </row>
    <row r="153" spans="1:17" ht="15" thickBot="1" x14ac:dyDescent="0.35">
      <c r="A153" s="126">
        <v>2.2000000000000002</v>
      </c>
      <c r="B153" s="126">
        <v>0.2</v>
      </c>
      <c r="C153" s="126">
        <v>0.1</v>
      </c>
      <c r="D153" s="121"/>
      <c r="E153" s="126" t="s">
        <v>47</v>
      </c>
      <c r="F153" s="126">
        <v>1.8</v>
      </c>
      <c r="G153" s="17">
        <f>(A154-A152)*3.28084/2</f>
        <v>1.4763780000000002</v>
      </c>
      <c r="H153" s="18">
        <f>B153</f>
        <v>0.2</v>
      </c>
      <c r="I153" s="17">
        <f>C153*3.28084</f>
        <v>0.32808400000000004</v>
      </c>
      <c r="J153">
        <f>G153*H153*I153</f>
        <v>9.6875199950400018E-2</v>
      </c>
      <c r="K153">
        <f>SUM(J153:J168)</f>
        <v>24.297161260448767</v>
      </c>
      <c r="M153" s="124" t="s">
        <v>166</v>
      </c>
      <c r="N153" s="133"/>
      <c r="O153" s="124" t="s">
        <v>41</v>
      </c>
      <c r="P153" s="133"/>
      <c r="Q153" s="124" t="s">
        <v>42</v>
      </c>
    </row>
    <row r="154" spans="1:17" ht="15" thickTop="1" x14ac:dyDescent="0.3">
      <c r="A154" s="126">
        <v>2.7</v>
      </c>
      <c r="B154" s="126">
        <v>1</v>
      </c>
      <c r="C154" s="126">
        <v>0.12</v>
      </c>
      <c r="D154" s="121"/>
      <c r="E154" s="126" t="s">
        <v>48</v>
      </c>
      <c r="F154" s="126">
        <v>8.4</v>
      </c>
      <c r="G154" s="17">
        <f t="shared" ref="G154:G168" si="20">(A155-A153)*3.28084/2</f>
        <v>1.3123359999999997</v>
      </c>
      <c r="H154" s="18">
        <f t="shared" ref="H154:H168" si="21">B154</f>
        <v>1</v>
      </c>
      <c r="I154" s="17">
        <f t="shared" ref="I154:I168" si="22">C154*3.28084</f>
        <v>0.39370079999999996</v>
      </c>
      <c r="J154">
        <f t="shared" ref="J154:J168" si="23">G154*H154*I154</f>
        <v>0.51666773306879987</v>
      </c>
      <c r="M154" s="121"/>
      <c r="N154" s="121"/>
      <c r="O154" s="126">
        <v>0.1</v>
      </c>
      <c r="P154" s="121"/>
      <c r="Q154" s="126">
        <v>0.13</v>
      </c>
    </row>
    <row r="155" spans="1:17" ht="14.4" x14ac:dyDescent="0.3">
      <c r="A155" s="126">
        <v>3</v>
      </c>
      <c r="B155" s="126">
        <v>1.3</v>
      </c>
      <c r="C155" s="126">
        <v>7.0000000000000007E-2</v>
      </c>
      <c r="D155" s="121"/>
      <c r="E155" s="121"/>
      <c r="F155" s="121"/>
      <c r="G155" s="17">
        <f t="shared" si="20"/>
        <v>0.98425199999999946</v>
      </c>
      <c r="H155" s="18">
        <f t="shared" si="21"/>
        <v>1.3</v>
      </c>
      <c r="I155" s="17">
        <f t="shared" si="22"/>
        <v>0.22965880000000002</v>
      </c>
      <c r="J155">
        <f t="shared" si="23"/>
        <v>0.29385477318287989</v>
      </c>
      <c r="M155" s="121"/>
      <c r="N155" s="121"/>
      <c r="O155" s="126">
        <v>0.3</v>
      </c>
      <c r="P155" s="121"/>
      <c r="Q155" s="126">
        <v>0.21</v>
      </c>
    </row>
    <row r="156" spans="1:17" ht="14.4" x14ac:dyDescent="0.3">
      <c r="A156" s="126">
        <v>3.3</v>
      </c>
      <c r="B156" s="126">
        <v>1.3</v>
      </c>
      <c r="C156" s="126">
        <v>0.41</v>
      </c>
      <c r="D156" s="121"/>
      <c r="E156" s="126" t="s">
        <v>53</v>
      </c>
      <c r="F156" s="126">
        <v>0.64</v>
      </c>
      <c r="G156" s="17">
        <f t="shared" si="20"/>
        <v>0.98425200000000013</v>
      </c>
      <c r="H156" s="18">
        <f t="shared" si="21"/>
        <v>1.3</v>
      </c>
      <c r="I156" s="17">
        <f t="shared" si="22"/>
        <v>1.3451443999999999</v>
      </c>
      <c r="J156">
        <f t="shared" si="23"/>
        <v>1.7211493857854401</v>
      </c>
      <c r="M156" s="121"/>
      <c r="N156" s="121"/>
      <c r="O156" s="126">
        <v>0.5</v>
      </c>
      <c r="P156" s="121"/>
      <c r="Q156" s="126">
        <v>0.28000000000000003</v>
      </c>
    </row>
    <row r="157" spans="1:17" ht="14.4" x14ac:dyDescent="0.3">
      <c r="A157" s="126">
        <v>3.6</v>
      </c>
      <c r="B157" s="126">
        <v>1.35</v>
      </c>
      <c r="C157" s="126">
        <v>0.34</v>
      </c>
      <c r="D157" s="121"/>
      <c r="E157" s="121"/>
      <c r="F157" s="121"/>
      <c r="G157" s="17">
        <f t="shared" si="20"/>
        <v>0.98425200000000013</v>
      </c>
      <c r="H157" s="18">
        <f t="shared" si="21"/>
        <v>1.35</v>
      </c>
      <c r="I157" s="17">
        <f t="shared" si="22"/>
        <v>1.1154856</v>
      </c>
      <c r="J157">
        <f t="shared" si="23"/>
        <v>1.4821905592411202</v>
      </c>
      <c r="M157" s="121"/>
      <c r="N157" s="121"/>
      <c r="O157" s="126">
        <v>0.7</v>
      </c>
      <c r="P157" s="121"/>
      <c r="Q157" s="126">
        <v>0.36</v>
      </c>
    </row>
    <row r="158" spans="1:17" ht="14.4" x14ac:dyDescent="0.3">
      <c r="A158" s="126">
        <v>3.9</v>
      </c>
      <c r="B158" s="126">
        <v>1.3</v>
      </c>
      <c r="C158" s="126">
        <v>0.39</v>
      </c>
      <c r="D158" s="121"/>
      <c r="E158" s="121"/>
      <c r="F158" s="121"/>
      <c r="G158" s="17">
        <f t="shared" si="20"/>
        <v>1.1482939999999995</v>
      </c>
      <c r="H158" s="18">
        <f t="shared" si="21"/>
        <v>1.3</v>
      </c>
      <c r="I158" s="17">
        <f t="shared" si="22"/>
        <v>1.2795276</v>
      </c>
      <c r="J158">
        <f t="shared" si="23"/>
        <v>1.9100560256887191</v>
      </c>
      <c r="K158" s="121"/>
      <c r="M158" s="121"/>
      <c r="N158" s="121"/>
      <c r="O158" s="126">
        <v>0.9</v>
      </c>
      <c r="P158" s="121"/>
      <c r="Q158" s="126">
        <v>0.42</v>
      </c>
    </row>
    <row r="159" spans="1:17" ht="14.4" x14ac:dyDescent="0.3">
      <c r="A159" s="126">
        <v>4.3</v>
      </c>
      <c r="B159" s="126">
        <v>1.35</v>
      </c>
      <c r="C159" s="126">
        <v>0.51</v>
      </c>
      <c r="D159" s="121"/>
      <c r="E159" s="121"/>
      <c r="F159" s="121"/>
      <c r="G159" s="17">
        <f t="shared" si="20"/>
        <v>1.4763779999999997</v>
      </c>
      <c r="H159" s="18">
        <f t="shared" si="21"/>
        <v>1.35</v>
      </c>
      <c r="I159" s="17">
        <f t="shared" si="22"/>
        <v>1.6732283999999999</v>
      </c>
      <c r="J159">
        <f t="shared" si="23"/>
        <v>3.3349287582925196</v>
      </c>
      <c r="K159" s="121"/>
      <c r="M159" s="121"/>
      <c r="N159" s="121"/>
      <c r="O159" s="126">
        <v>1.1000000000000001</v>
      </c>
      <c r="P159" s="121"/>
      <c r="Q159" s="126">
        <v>0.48</v>
      </c>
    </row>
    <row r="160" spans="1:17" ht="14.4" x14ac:dyDescent="0.3">
      <c r="A160" s="126">
        <v>4.8</v>
      </c>
      <c r="B160" s="126">
        <v>1.4</v>
      </c>
      <c r="C160" s="126">
        <v>0.5</v>
      </c>
      <c r="D160" s="121"/>
      <c r="E160" s="121"/>
      <c r="F160" s="121"/>
      <c r="G160" s="17">
        <f t="shared" si="20"/>
        <v>1.64042</v>
      </c>
      <c r="H160" s="18">
        <f t="shared" si="21"/>
        <v>1.4</v>
      </c>
      <c r="I160" s="17">
        <f t="shared" si="22"/>
        <v>1.64042</v>
      </c>
      <c r="J160">
        <f t="shared" si="23"/>
        <v>3.7673688869599999</v>
      </c>
      <c r="K160" s="121"/>
      <c r="L160" s="121"/>
      <c r="M160" s="121"/>
    </row>
    <row r="161" spans="1:13" ht="14.4" x14ac:dyDescent="0.3">
      <c r="A161" s="126">
        <v>5.3</v>
      </c>
      <c r="B161" s="126">
        <v>1.35</v>
      </c>
      <c r="C161" s="126">
        <v>0.53</v>
      </c>
      <c r="D161" s="121"/>
      <c r="E161" s="121"/>
      <c r="F161" s="121"/>
      <c r="G161" s="17">
        <f t="shared" si="20"/>
        <v>1.4763780000000006</v>
      </c>
      <c r="H161" s="18">
        <f t="shared" si="21"/>
        <v>1.35</v>
      </c>
      <c r="I161" s="17">
        <f t="shared" si="22"/>
        <v>1.7388452000000001</v>
      </c>
      <c r="J161">
        <f t="shared" si="23"/>
        <v>3.4657102782255618</v>
      </c>
      <c r="K161" s="121"/>
      <c r="L161" s="121"/>
      <c r="M161" s="121"/>
    </row>
    <row r="162" spans="1:13" ht="14.4" x14ac:dyDescent="0.3">
      <c r="A162" s="126">
        <v>5.7</v>
      </c>
      <c r="B162" s="126">
        <v>1.2</v>
      </c>
      <c r="C162" s="126">
        <v>0.31</v>
      </c>
      <c r="D162" s="121"/>
      <c r="E162" s="121"/>
      <c r="F162" s="121"/>
      <c r="G162" s="17">
        <f t="shared" si="20"/>
        <v>1.4763780000000006</v>
      </c>
      <c r="H162" s="18">
        <f t="shared" si="21"/>
        <v>1.2</v>
      </c>
      <c r="I162" s="17">
        <f t="shared" si="22"/>
        <v>1.0170604000000001</v>
      </c>
      <c r="J162">
        <f t="shared" si="23"/>
        <v>1.8018787190774408</v>
      </c>
      <c r="K162" s="121"/>
      <c r="L162" s="121"/>
      <c r="M162" s="121"/>
    </row>
    <row r="163" spans="1:13" ht="14.4" x14ac:dyDescent="0.3">
      <c r="A163" s="126">
        <v>6.2</v>
      </c>
      <c r="B163" s="126">
        <v>1.21</v>
      </c>
      <c r="C163" s="126">
        <v>0.41</v>
      </c>
      <c r="D163" s="121"/>
      <c r="E163" s="121"/>
      <c r="F163" s="121"/>
      <c r="G163" s="17">
        <f t="shared" si="20"/>
        <v>1.4763779999999991</v>
      </c>
      <c r="H163" s="18">
        <f t="shared" si="21"/>
        <v>1.21</v>
      </c>
      <c r="I163" s="17">
        <f t="shared" si="22"/>
        <v>1.3451443999999999</v>
      </c>
      <c r="J163">
        <f t="shared" si="23"/>
        <v>2.4029893347696705</v>
      </c>
      <c r="K163" s="121"/>
      <c r="L163" s="121"/>
      <c r="M163" s="121"/>
    </row>
    <row r="164" spans="1:13" ht="14.4" x14ac:dyDescent="0.3">
      <c r="A164" s="126">
        <v>6.6</v>
      </c>
      <c r="B164" s="126">
        <v>1.1000000000000001</v>
      </c>
      <c r="C164" s="126">
        <v>0.36</v>
      </c>
      <c r="G164" s="17">
        <f t="shared" si="20"/>
        <v>1.3123359999999997</v>
      </c>
      <c r="H164" s="18">
        <f t="shared" si="21"/>
        <v>1.1000000000000001</v>
      </c>
      <c r="I164" s="17">
        <f t="shared" si="22"/>
        <v>1.1811023999999999</v>
      </c>
      <c r="J164">
        <f t="shared" si="23"/>
        <v>1.7050035191270396</v>
      </c>
    </row>
    <row r="165" spans="1:13" ht="14.4" x14ac:dyDescent="0.3">
      <c r="A165" s="126">
        <v>7</v>
      </c>
      <c r="B165" s="126">
        <v>0.9</v>
      </c>
      <c r="C165" s="126">
        <v>0.2</v>
      </c>
      <c r="G165" s="17">
        <f t="shared" si="20"/>
        <v>1.1482940000000004</v>
      </c>
      <c r="H165" s="18">
        <f t="shared" si="21"/>
        <v>0.9</v>
      </c>
      <c r="I165" s="17">
        <f t="shared" si="22"/>
        <v>0.65616800000000008</v>
      </c>
      <c r="J165">
        <f t="shared" si="23"/>
        <v>0.6781263996528003</v>
      </c>
    </row>
    <row r="166" spans="1:13" ht="14.4" x14ac:dyDescent="0.3">
      <c r="A166" s="126">
        <v>7.3</v>
      </c>
      <c r="B166" s="126">
        <v>0.8</v>
      </c>
      <c r="C166" s="126">
        <v>0.28999999999999998</v>
      </c>
      <c r="G166" s="17">
        <f t="shared" si="20"/>
        <v>0.98425199999999946</v>
      </c>
      <c r="H166" s="18">
        <f t="shared" si="21"/>
        <v>0.8</v>
      </c>
      <c r="I166" s="17">
        <f t="shared" si="22"/>
        <v>0.95144359999999994</v>
      </c>
      <c r="J166">
        <f t="shared" si="23"/>
        <v>0.74916821294975955</v>
      </c>
    </row>
    <row r="167" spans="1:13" ht="14.4" x14ac:dyDescent="0.3">
      <c r="A167" s="126">
        <v>7.6</v>
      </c>
      <c r="B167" s="126">
        <v>0.75</v>
      </c>
      <c r="C167" s="126">
        <v>0.09</v>
      </c>
      <c r="G167" s="17">
        <f t="shared" si="20"/>
        <v>0.49212599999999973</v>
      </c>
      <c r="H167" s="18">
        <f t="shared" si="21"/>
        <v>0.75</v>
      </c>
      <c r="I167" s="17">
        <f t="shared" si="22"/>
        <v>0.29527559999999997</v>
      </c>
      <c r="J167">
        <f t="shared" si="23"/>
        <v>0.10898459994419993</v>
      </c>
    </row>
    <row r="168" spans="1:13" ht="14.4" x14ac:dyDescent="0.3">
      <c r="A168" s="126">
        <v>7.6</v>
      </c>
      <c r="B168" s="126">
        <v>0.57999999999999996</v>
      </c>
      <c r="C168" s="126">
        <v>0.12</v>
      </c>
      <c r="G168" s="17">
        <f t="shared" si="20"/>
        <v>1.1482940000000017</v>
      </c>
      <c r="H168" s="18">
        <f t="shared" si="21"/>
        <v>0.57999999999999996</v>
      </c>
      <c r="I168" s="17">
        <f t="shared" si="22"/>
        <v>0.39370079999999996</v>
      </c>
      <c r="J168">
        <f t="shared" si="23"/>
        <v>0.26220887453241637</v>
      </c>
    </row>
    <row r="169" spans="1:13" ht="14.4" x14ac:dyDescent="0.3">
      <c r="A169" s="126">
        <v>8.3000000000000007</v>
      </c>
      <c r="B169" s="126">
        <v>0.15</v>
      </c>
      <c r="C169" s="126">
        <v>0.01</v>
      </c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781C4-43A1-4BD5-AE90-3252667BA2DA}">
  <dimension ref="A1:K84"/>
  <sheetViews>
    <sheetView workbookViewId="0">
      <selection activeCell="B26" sqref="B26"/>
    </sheetView>
  </sheetViews>
  <sheetFormatPr defaultRowHeight="13.2" x14ac:dyDescent="0.25"/>
  <cols>
    <col min="1" max="1" width="8.88671875" style="7"/>
  </cols>
  <sheetData>
    <row r="1" spans="1:11" x14ac:dyDescent="0.25">
      <c r="A1" s="6" t="s">
        <v>167</v>
      </c>
    </row>
    <row r="2" spans="1:11" x14ac:dyDescent="0.25">
      <c r="A2" s="7" t="s">
        <v>32</v>
      </c>
    </row>
    <row r="5" spans="1:11" ht="14.4" x14ac:dyDescent="0.3">
      <c r="A5" s="134" t="s">
        <v>21</v>
      </c>
      <c r="B5" s="135"/>
      <c r="C5" s="135"/>
      <c r="D5" s="136"/>
      <c r="E5" s="136"/>
      <c r="F5" s="136"/>
    </row>
    <row r="6" spans="1:11" ht="14.4" x14ac:dyDescent="0.3">
      <c r="A6" s="134" t="s">
        <v>168</v>
      </c>
      <c r="B6" s="137"/>
      <c r="C6" s="137"/>
      <c r="D6" s="136"/>
      <c r="E6" s="136"/>
      <c r="F6" s="136"/>
      <c r="G6" s="12" t="s">
        <v>35</v>
      </c>
      <c r="H6" s="12" t="s">
        <v>36</v>
      </c>
      <c r="I6" s="12" t="s">
        <v>37</v>
      </c>
      <c r="J6" s="12" t="s">
        <v>38</v>
      </c>
      <c r="K6" s="12" t="s">
        <v>39</v>
      </c>
    </row>
    <row r="7" spans="1:11" ht="15" thickBot="1" x14ac:dyDescent="0.35">
      <c r="A7" s="138" t="s">
        <v>51</v>
      </c>
      <c r="B7" s="139" t="s">
        <v>41</v>
      </c>
      <c r="C7" s="138" t="s">
        <v>42</v>
      </c>
      <c r="D7" s="136"/>
      <c r="E7" s="136"/>
      <c r="F7" s="136"/>
      <c r="G7" s="12" t="s">
        <v>43</v>
      </c>
      <c r="H7" s="12" t="s">
        <v>43</v>
      </c>
      <c r="I7" s="12" t="s">
        <v>44</v>
      </c>
      <c r="J7" s="12" t="s">
        <v>45</v>
      </c>
      <c r="K7" s="12" t="s">
        <v>45</v>
      </c>
    </row>
    <row r="8" spans="1:11" ht="15" thickTop="1" x14ac:dyDescent="0.3">
      <c r="A8" s="140">
        <v>3</v>
      </c>
      <c r="B8" s="141">
        <v>0.12</v>
      </c>
      <c r="C8" s="141">
        <v>-0.2</v>
      </c>
      <c r="D8" s="136"/>
      <c r="E8" s="136"/>
      <c r="F8" s="142" t="s">
        <v>56</v>
      </c>
      <c r="G8" s="17"/>
      <c r="H8" s="17"/>
      <c r="I8" s="17"/>
    </row>
    <row r="9" spans="1:11" ht="14.4" x14ac:dyDescent="0.3">
      <c r="A9" s="140">
        <v>2.08</v>
      </c>
      <c r="B9" s="141">
        <v>0.22</v>
      </c>
      <c r="C9" s="141">
        <v>0.01</v>
      </c>
      <c r="D9" s="136"/>
      <c r="E9" s="142" t="s">
        <v>47</v>
      </c>
      <c r="F9" s="142">
        <v>0</v>
      </c>
      <c r="G9" s="17">
        <f>((A10-A8)/2)*-1</f>
        <v>0.47</v>
      </c>
      <c r="H9" s="18">
        <f>B9</f>
        <v>0.22</v>
      </c>
      <c r="I9" s="17">
        <f>C9*3.28084</f>
        <v>3.2808400000000001E-2</v>
      </c>
      <c r="J9">
        <f>G9*H9*I9</f>
        <v>3.39238856E-3</v>
      </c>
      <c r="K9">
        <f>SUM(J9:J21)</f>
        <v>0.18849738135999999</v>
      </c>
    </row>
    <row r="10" spans="1:11" ht="14.4" x14ac:dyDescent="0.3">
      <c r="A10" s="140">
        <v>2.06</v>
      </c>
      <c r="B10" s="141">
        <v>0.15</v>
      </c>
      <c r="C10" s="141">
        <v>0.11</v>
      </c>
      <c r="D10" s="136"/>
      <c r="E10" s="142" t="s">
        <v>48</v>
      </c>
      <c r="F10" s="142">
        <v>3</v>
      </c>
      <c r="G10" s="17">
        <f t="shared" ref="G10:G21" si="0">((A11-A9)/2)*-1</f>
        <v>2.0000000000000018E-2</v>
      </c>
      <c r="H10" s="18">
        <f t="shared" ref="H10:H21" si="1">B10</f>
        <v>0.15</v>
      </c>
      <c r="I10" s="17">
        <f t="shared" ref="I10:I21" si="2">C10*3.28084</f>
        <v>0.3608924</v>
      </c>
      <c r="J10">
        <f t="shared" ref="J10:J21" si="3">G10*H10*I10</f>
        <v>1.0826772000000009E-3</v>
      </c>
    </row>
    <row r="11" spans="1:11" ht="14.4" x14ac:dyDescent="0.3">
      <c r="A11" s="140">
        <v>2.04</v>
      </c>
      <c r="B11" s="141">
        <v>0.22</v>
      </c>
      <c r="C11" s="141">
        <v>0.03</v>
      </c>
      <c r="D11" s="136"/>
      <c r="E11" s="136"/>
      <c r="F11" s="136"/>
      <c r="G11" s="17">
        <f t="shared" si="0"/>
        <v>3.0000000000000027E-2</v>
      </c>
      <c r="H11" s="18">
        <f t="shared" si="1"/>
        <v>0.22</v>
      </c>
      <c r="I11" s="17">
        <f t="shared" si="2"/>
        <v>9.842519999999999E-2</v>
      </c>
      <c r="J11">
        <f t="shared" si="3"/>
        <v>6.4960632000000051E-4</v>
      </c>
    </row>
    <row r="12" spans="1:11" ht="14.4" x14ac:dyDescent="0.3">
      <c r="A12" s="140">
        <v>2</v>
      </c>
      <c r="B12" s="141">
        <v>0.22</v>
      </c>
      <c r="C12" s="141">
        <v>0.08</v>
      </c>
      <c r="D12" s="136"/>
      <c r="E12" s="136"/>
      <c r="F12" s="136"/>
      <c r="G12" s="17">
        <f t="shared" si="0"/>
        <v>0.12</v>
      </c>
      <c r="H12" s="18">
        <f t="shared" si="1"/>
        <v>0.22</v>
      </c>
      <c r="I12" s="17">
        <f t="shared" si="2"/>
        <v>0.26246720000000001</v>
      </c>
      <c r="J12">
        <f t="shared" si="3"/>
        <v>6.9291340800000005E-3</v>
      </c>
    </row>
    <row r="13" spans="1:11" ht="14.4" x14ac:dyDescent="0.3">
      <c r="A13" s="140">
        <v>1.8</v>
      </c>
      <c r="B13" s="141">
        <v>0.2</v>
      </c>
      <c r="C13" s="141">
        <v>0.46</v>
      </c>
      <c r="D13" s="136"/>
      <c r="E13" s="136"/>
      <c r="F13" s="136"/>
      <c r="G13" s="17">
        <f t="shared" si="0"/>
        <v>0.19999999999999996</v>
      </c>
      <c r="H13" s="18">
        <f t="shared" si="1"/>
        <v>0.2</v>
      </c>
      <c r="I13" s="17">
        <f t="shared" si="2"/>
        <v>1.5091864000000002</v>
      </c>
      <c r="J13">
        <f t="shared" si="3"/>
        <v>6.0367456E-2</v>
      </c>
    </row>
    <row r="14" spans="1:11" ht="14.4" x14ac:dyDescent="0.3">
      <c r="A14" s="140">
        <v>1.6</v>
      </c>
      <c r="B14" s="141">
        <v>0.22</v>
      </c>
      <c r="C14" s="141">
        <v>0.47</v>
      </c>
      <c r="D14" s="136"/>
      <c r="E14" s="136"/>
      <c r="F14" s="136"/>
      <c r="G14" s="17">
        <f t="shared" si="0"/>
        <v>0.20000000000000007</v>
      </c>
      <c r="H14" s="18">
        <f t="shared" si="1"/>
        <v>0.22</v>
      </c>
      <c r="I14" s="17">
        <f t="shared" si="2"/>
        <v>1.5419947999999999</v>
      </c>
      <c r="J14">
        <f t="shared" si="3"/>
        <v>6.7847771200000018E-2</v>
      </c>
    </row>
    <row r="15" spans="1:11" ht="14.4" x14ac:dyDescent="0.3">
      <c r="A15" s="140">
        <v>1.4</v>
      </c>
      <c r="B15" s="141">
        <v>0.18</v>
      </c>
      <c r="C15" s="141">
        <v>0</v>
      </c>
      <c r="D15" s="136"/>
      <c r="E15" s="136"/>
      <c r="F15" s="136"/>
      <c r="G15" s="17">
        <f t="shared" si="0"/>
        <v>0.20000000000000007</v>
      </c>
      <c r="H15" s="18">
        <f t="shared" si="1"/>
        <v>0.18</v>
      </c>
      <c r="I15" s="17">
        <f t="shared" si="2"/>
        <v>0</v>
      </c>
      <c r="J15">
        <f t="shared" si="3"/>
        <v>0</v>
      </c>
    </row>
    <row r="16" spans="1:11" ht="14.4" x14ac:dyDescent="0.3">
      <c r="A16" s="140">
        <v>1.2</v>
      </c>
      <c r="B16" s="141">
        <v>0.15</v>
      </c>
      <c r="C16" s="143">
        <v>0.1</v>
      </c>
      <c r="D16" s="144" t="s">
        <v>169</v>
      </c>
      <c r="E16" s="136"/>
      <c r="F16" s="136"/>
      <c r="G16" s="17">
        <f t="shared" si="0"/>
        <v>0.19999999999999996</v>
      </c>
      <c r="H16" s="18">
        <f t="shared" si="1"/>
        <v>0.15</v>
      </c>
      <c r="I16" s="17">
        <f t="shared" si="2"/>
        <v>0.32808400000000004</v>
      </c>
      <c r="J16">
        <f t="shared" si="3"/>
        <v>9.8425199999999987E-3</v>
      </c>
    </row>
    <row r="17" spans="1:11" ht="14.4" x14ac:dyDescent="0.3">
      <c r="A17" s="140">
        <v>1</v>
      </c>
      <c r="B17" s="141">
        <v>0.15</v>
      </c>
      <c r="C17" s="143">
        <v>0.04</v>
      </c>
      <c r="D17" s="144" t="s">
        <v>169</v>
      </c>
      <c r="E17" s="136"/>
      <c r="F17" s="136"/>
      <c r="G17" s="17">
        <f t="shared" si="0"/>
        <v>0.19999999999999996</v>
      </c>
      <c r="H17" s="18">
        <f t="shared" si="1"/>
        <v>0.15</v>
      </c>
      <c r="I17" s="17">
        <f t="shared" si="2"/>
        <v>0.13123360000000001</v>
      </c>
      <c r="J17">
        <f t="shared" si="3"/>
        <v>3.9370079999999988E-3</v>
      </c>
    </row>
    <row r="18" spans="1:11" ht="14.4" x14ac:dyDescent="0.3">
      <c r="A18" s="140">
        <v>0.8</v>
      </c>
      <c r="B18" s="141">
        <v>0.15</v>
      </c>
      <c r="C18" s="141">
        <v>7.0000000000000007E-2</v>
      </c>
      <c r="D18" s="136"/>
      <c r="E18" s="136"/>
      <c r="F18" s="136"/>
      <c r="G18" s="17">
        <f t="shared" si="0"/>
        <v>0.2</v>
      </c>
      <c r="H18" s="18">
        <f t="shared" si="1"/>
        <v>0.15</v>
      </c>
      <c r="I18" s="17">
        <f t="shared" si="2"/>
        <v>0.22965880000000002</v>
      </c>
      <c r="J18">
        <f t="shared" si="3"/>
        <v>6.8897640000000005E-3</v>
      </c>
    </row>
    <row r="19" spans="1:11" ht="14.4" x14ac:dyDescent="0.3">
      <c r="A19" s="140">
        <v>0.6</v>
      </c>
      <c r="B19" s="141">
        <v>0.2</v>
      </c>
      <c r="C19" s="141">
        <v>0.08</v>
      </c>
      <c r="D19" s="136"/>
      <c r="E19" s="136"/>
      <c r="F19" s="136"/>
      <c r="G19" s="17">
        <f t="shared" si="0"/>
        <v>0.2</v>
      </c>
      <c r="H19" s="18">
        <f t="shared" si="1"/>
        <v>0.2</v>
      </c>
      <c r="I19" s="17">
        <f t="shared" si="2"/>
        <v>0.26246720000000001</v>
      </c>
      <c r="J19">
        <f t="shared" si="3"/>
        <v>1.0498688000000003E-2</v>
      </c>
    </row>
    <row r="20" spans="1:11" ht="14.4" x14ac:dyDescent="0.3">
      <c r="A20" s="140">
        <v>0.4</v>
      </c>
      <c r="B20" s="141">
        <v>0.1</v>
      </c>
      <c r="C20" s="141">
        <v>0.2</v>
      </c>
      <c r="D20" s="136"/>
      <c r="E20" s="136"/>
      <c r="F20" s="136"/>
      <c r="G20" s="17">
        <f t="shared" si="0"/>
        <v>0.19999999999999998</v>
      </c>
      <c r="H20" s="18">
        <f t="shared" si="1"/>
        <v>0.1</v>
      </c>
      <c r="I20" s="17">
        <f t="shared" si="2"/>
        <v>0.65616800000000008</v>
      </c>
      <c r="J20">
        <f t="shared" si="3"/>
        <v>1.3123360000000002E-2</v>
      </c>
    </row>
    <row r="21" spans="1:11" ht="14.4" x14ac:dyDescent="0.3">
      <c r="A21" s="140">
        <v>0.2</v>
      </c>
      <c r="B21" s="141">
        <v>0.1</v>
      </c>
      <c r="C21" s="141">
        <v>0.06</v>
      </c>
      <c r="D21" s="136"/>
      <c r="E21" s="136"/>
      <c r="F21" s="136"/>
      <c r="G21" s="17">
        <f t="shared" si="0"/>
        <v>0.2</v>
      </c>
      <c r="H21" s="18">
        <f t="shared" si="1"/>
        <v>0.1</v>
      </c>
      <c r="I21" s="17">
        <f t="shared" si="2"/>
        <v>0.19685039999999998</v>
      </c>
      <c r="J21">
        <f t="shared" si="3"/>
        <v>3.9370080000000005E-3</v>
      </c>
    </row>
    <row r="22" spans="1:11" ht="14.4" x14ac:dyDescent="0.3">
      <c r="A22" s="140">
        <v>0</v>
      </c>
      <c r="B22" s="141">
        <v>0</v>
      </c>
      <c r="C22" s="141">
        <v>0</v>
      </c>
      <c r="D22" s="136"/>
      <c r="E22" s="136"/>
      <c r="F22" s="136"/>
    </row>
    <row r="23" spans="1:11" ht="14.4" x14ac:dyDescent="0.3">
      <c r="A23" s="140"/>
      <c r="B23" s="141"/>
      <c r="C23" s="141"/>
      <c r="D23" s="136"/>
      <c r="E23" s="136"/>
      <c r="F23" s="136"/>
    </row>
    <row r="24" spans="1:11" ht="14.4" x14ac:dyDescent="0.3">
      <c r="A24" s="134" t="s">
        <v>21</v>
      </c>
      <c r="B24" s="135"/>
      <c r="C24" s="135"/>
      <c r="D24" s="136"/>
      <c r="E24" s="136"/>
      <c r="F24" s="136"/>
    </row>
    <row r="25" spans="1:11" ht="14.4" x14ac:dyDescent="0.3">
      <c r="A25" s="134" t="s">
        <v>170</v>
      </c>
      <c r="B25" s="137"/>
      <c r="C25" s="137"/>
      <c r="D25" s="136"/>
      <c r="E25" s="136"/>
      <c r="F25" s="136"/>
      <c r="G25" s="12" t="s">
        <v>35</v>
      </c>
      <c r="H25" s="12" t="s">
        <v>36</v>
      </c>
      <c r="I25" s="12" t="s">
        <v>37</v>
      </c>
      <c r="J25" s="12" t="s">
        <v>38</v>
      </c>
      <c r="K25" s="12" t="s">
        <v>39</v>
      </c>
    </row>
    <row r="26" spans="1:11" ht="15" thickBot="1" x14ac:dyDescent="0.35">
      <c r="A26" s="138" t="s">
        <v>51</v>
      </c>
      <c r="B26" s="139" t="s">
        <v>41</v>
      </c>
      <c r="C26" s="138" t="s">
        <v>42</v>
      </c>
      <c r="D26" s="136"/>
      <c r="E26" s="136"/>
      <c r="F26" s="142" t="s">
        <v>56</v>
      </c>
      <c r="G26" s="12" t="s">
        <v>43</v>
      </c>
      <c r="H26" s="12" t="s">
        <v>43</v>
      </c>
      <c r="I26" s="12" t="s">
        <v>44</v>
      </c>
      <c r="J26" s="12" t="s">
        <v>45</v>
      </c>
      <c r="K26" s="12" t="s">
        <v>45</v>
      </c>
    </row>
    <row r="27" spans="1:11" ht="15" thickTop="1" x14ac:dyDescent="0.3">
      <c r="A27" s="145">
        <v>2.1</v>
      </c>
      <c r="B27" s="146">
        <v>0.3</v>
      </c>
      <c r="C27" s="142">
        <v>0.02</v>
      </c>
      <c r="D27" s="147"/>
      <c r="E27" s="142" t="s">
        <v>47</v>
      </c>
      <c r="F27" s="142">
        <v>5.2</v>
      </c>
      <c r="G27" s="17"/>
      <c r="H27" s="17"/>
      <c r="I27" s="17"/>
    </row>
    <row r="28" spans="1:11" ht="14.4" x14ac:dyDescent="0.3">
      <c r="A28" s="145">
        <v>2.2999999999999998</v>
      </c>
      <c r="B28" s="146">
        <v>0.4</v>
      </c>
      <c r="C28" s="142">
        <v>0.2</v>
      </c>
      <c r="D28" s="147"/>
      <c r="E28" s="142" t="s">
        <v>48</v>
      </c>
      <c r="F28" s="142">
        <v>2.1</v>
      </c>
      <c r="G28" s="17">
        <f>(A29-A27)/2</f>
        <v>0.19999999999999996</v>
      </c>
      <c r="H28" s="18">
        <f>B28</f>
        <v>0.4</v>
      </c>
      <c r="I28" s="17">
        <f>C28*3.28084</f>
        <v>0.65616800000000008</v>
      </c>
      <c r="J28">
        <f>G28*H28*I28</f>
        <v>5.2493439999999995E-2</v>
      </c>
      <c r="K28">
        <f>SUM(J28:J42)</f>
        <v>2.3408793399999994</v>
      </c>
    </row>
    <row r="29" spans="1:11" ht="14.4" x14ac:dyDescent="0.3">
      <c r="A29" s="145">
        <v>2.5</v>
      </c>
      <c r="B29" s="146">
        <v>0.48</v>
      </c>
      <c r="C29" s="142">
        <v>0.53</v>
      </c>
      <c r="D29" s="147"/>
      <c r="E29" s="136"/>
      <c r="F29" s="136"/>
      <c r="G29" s="17">
        <f t="shared" ref="G29:G42" si="4">(A30-A28)/2</f>
        <v>0.20000000000000018</v>
      </c>
      <c r="H29" s="18">
        <f t="shared" ref="H29:H42" si="5">B29</f>
        <v>0.48</v>
      </c>
      <c r="I29" s="17">
        <f t="shared" ref="I29:I42" si="6">C29*3.28084</f>
        <v>1.7388452000000001</v>
      </c>
      <c r="J29">
        <f t="shared" ref="J29:J42" si="7">G29*H29*I29</f>
        <v>0.16692913920000016</v>
      </c>
    </row>
    <row r="30" spans="1:11" ht="14.4" x14ac:dyDescent="0.3">
      <c r="A30" s="145">
        <v>2.7</v>
      </c>
      <c r="B30" s="146">
        <v>0.5</v>
      </c>
      <c r="C30" s="142">
        <v>0.82</v>
      </c>
      <c r="D30" s="136"/>
      <c r="E30" s="136"/>
      <c r="F30" s="136"/>
      <c r="G30" s="17">
        <f t="shared" si="4"/>
        <v>0.19999999999999996</v>
      </c>
      <c r="H30" s="18">
        <f t="shared" si="5"/>
        <v>0.5</v>
      </c>
      <c r="I30" s="17">
        <f t="shared" si="6"/>
        <v>2.6902887999999998</v>
      </c>
      <c r="J30">
        <f t="shared" si="7"/>
        <v>0.26902887999999991</v>
      </c>
    </row>
    <row r="31" spans="1:11" ht="14.4" x14ac:dyDescent="0.3">
      <c r="A31" s="145">
        <v>2.9</v>
      </c>
      <c r="B31" s="146">
        <v>0.5</v>
      </c>
      <c r="C31" s="142">
        <v>0.94</v>
      </c>
      <c r="D31" s="136"/>
      <c r="E31" s="136"/>
      <c r="F31" s="136"/>
      <c r="G31" s="17">
        <f t="shared" si="4"/>
        <v>0.19999999999999996</v>
      </c>
      <c r="H31" s="18">
        <f t="shared" si="5"/>
        <v>0.5</v>
      </c>
      <c r="I31" s="17">
        <f t="shared" si="6"/>
        <v>3.0839895999999998</v>
      </c>
      <c r="J31">
        <f t="shared" si="7"/>
        <v>0.30839895999999989</v>
      </c>
    </row>
    <row r="32" spans="1:11" ht="14.4" x14ac:dyDescent="0.3">
      <c r="A32" s="145">
        <v>3.1</v>
      </c>
      <c r="B32" s="146">
        <v>0.42</v>
      </c>
      <c r="C32" s="142">
        <v>0.66</v>
      </c>
      <c r="D32" s="136"/>
      <c r="E32" s="136"/>
      <c r="F32" s="136"/>
      <c r="G32" s="17">
        <f t="shared" si="4"/>
        <v>0.19999999999999996</v>
      </c>
      <c r="H32" s="18">
        <f t="shared" si="5"/>
        <v>0.42</v>
      </c>
      <c r="I32" s="17">
        <f t="shared" si="6"/>
        <v>2.1653544</v>
      </c>
      <c r="J32">
        <f t="shared" si="7"/>
        <v>0.18188976959999995</v>
      </c>
    </row>
    <row r="33" spans="1:11" ht="14.4" x14ac:dyDescent="0.3">
      <c r="A33" s="145">
        <v>3.3</v>
      </c>
      <c r="B33" s="146">
        <v>0.42</v>
      </c>
      <c r="C33" s="142">
        <v>0.95</v>
      </c>
      <c r="D33" s="136"/>
      <c r="E33" s="136"/>
      <c r="F33" s="136"/>
      <c r="G33" s="17">
        <f t="shared" si="4"/>
        <v>0.19999999999999996</v>
      </c>
      <c r="H33" s="18">
        <f t="shared" si="5"/>
        <v>0.42</v>
      </c>
      <c r="I33" s="17">
        <f t="shared" si="6"/>
        <v>3.1167979999999997</v>
      </c>
      <c r="J33">
        <f t="shared" si="7"/>
        <v>0.26181103199999989</v>
      </c>
    </row>
    <row r="34" spans="1:11" ht="14.4" x14ac:dyDescent="0.3">
      <c r="A34" s="145">
        <v>3.5</v>
      </c>
      <c r="B34" s="146">
        <v>0.38</v>
      </c>
      <c r="C34" s="142">
        <v>0.86</v>
      </c>
      <c r="D34" s="136"/>
      <c r="E34" s="136"/>
      <c r="F34" s="136"/>
      <c r="G34" s="17">
        <f t="shared" si="4"/>
        <v>0.20000000000000018</v>
      </c>
      <c r="H34" s="18">
        <f t="shared" si="5"/>
        <v>0.38</v>
      </c>
      <c r="I34" s="17">
        <f t="shared" si="6"/>
        <v>2.8215224000000001</v>
      </c>
      <c r="J34">
        <f t="shared" si="7"/>
        <v>0.21443570240000021</v>
      </c>
    </row>
    <row r="35" spans="1:11" ht="14.4" x14ac:dyDescent="0.3">
      <c r="A35" s="145">
        <v>3.7</v>
      </c>
      <c r="B35" s="146">
        <v>0.33</v>
      </c>
      <c r="C35" s="142">
        <v>0.79</v>
      </c>
      <c r="D35" s="136"/>
      <c r="E35" s="136"/>
      <c r="F35" s="136"/>
      <c r="G35" s="17">
        <f t="shared" si="4"/>
        <v>0.19999999999999996</v>
      </c>
      <c r="H35" s="18">
        <f t="shared" si="5"/>
        <v>0.33</v>
      </c>
      <c r="I35" s="17">
        <f t="shared" si="6"/>
        <v>2.5918635999999999</v>
      </c>
      <c r="J35">
        <f t="shared" si="7"/>
        <v>0.17106299759999996</v>
      </c>
    </row>
    <row r="36" spans="1:11" ht="14.4" x14ac:dyDescent="0.3">
      <c r="A36" s="145">
        <v>3.9</v>
      </c>
      <c r="B36" s="146">
        <v>0.3</v>
      </c>
      <c r="C36" s="142">
        <v>0.72</v>
      </c>
      <c r="D36" s="136"/>
      <c r="E36" s="136"/>
      <c r="F36" s="136"/>
      <c r="G36" s="17">
        <f t="shared" si="4"/>
        <v>0.19999999999999973</v>
      </c>
      <c r="H36" s="18">
        <f t="shared" si="5"/>
        <v>0.3</v>
      </c>
      <c r="I36" s="17">
        <f t="shared" si="6"/>
        <v>2.3622047999999998</v>
      </c>
      <c r="J36">
        <f t="shared" si="7"/>
        <v>0.14173228799999979</v>
      </c>
    </row>
    <row r="37" spans="1:11" ht="14.4" x14ac:dyDescent="0.3">
      <c r="A37" s="145">
        <v>4.0999999999999996</v>
      </c>
      <c r="B37" s="146">
        <v>0.3</v>
      </c>
      <c r="C37" s="142">
        <v>0.65</v>
      </c>
      <c r="D37" s="136"/>
      <c r="E37" s="136"/>
      <c r="F37" s="136"/>
      <c r="G37" s="17">
        <f t="shared" si="4"/>
        <v>0.19999999999999996</v>
      </c>
      <c r="H37" s="18">
        <f t="shared" si="5"/>
        <v>0.3</v>
      </c>
      <c r="I37" s="17">
        <f t="shared" si="6"/>
        <v>2.1325460000000001</v>
      </c>
      <c r="J37">
        <f t="shared" si="7"/>
        <v>0.12795275999999997</v>
      </c>
    </row>
    <row r="38" spans="1:11" ht="14.4" x14ac:dyDescent="0.3">
      <c r="A38" s="145">
        <v>4.3</v>
      </c>
      <c r="B38" s="146">
        <v>0.3</v>
      </c>
      <c r="C38" s="142">
        <v>0.64</v>
      </c>
      <c r="D38" s="136"/>
      <c r="E38" s="136"/>
      <c r="F38" s="136"/>
      <c r="G38" s="17">
        <f t="shared" si="4"/>
        <v>0.20000000000000018</v>
      </c>
      <c r="H38" s="18">
        <f t="shared" si="5"/>
        <v>0.3</v>
      </c>
      <c r="I38" s="17">
        <f t="shared" si="6"/>
        <v>2.0997376000000001</v>
      </c>
      <c r="J38">
        <f t="shared" si="7"/>
        <v>0.12598425600000013</v>
      </c>
    </row>
    <row r="39" spans="1:11" ht="14.4" x14ac:dyDescent="0.3">
      <c r="A39" s="145">
        <v>4.5</v>
      </c>
      <c r="B39" s="146">
        <v>0.3</v>
      </c>
      <c r="C39" s="142">
        <v>0.52</v>
      </c>
      <c r="D39" s="136"/>
      <c r="E39" s="136"/>
      <c r="F39" s="136"/>
      <c r="G39" s="17">
        <f t="shared" si="4"/>
        <v>0.20000000000000018</v>
      </c>
      <c r="H39" s="18">
        <f t="shared" si="5"/>
        <v>0.3</v>
      </c>
      <c r="I39" s="17">
        <f t="shared" si="6"/>
        <v>1.7060368000000001</v>
      </c>
      <c r="J39">
        <f t="shared" si="7"/>
        <v>0.10236220800000009</v>
      </c>
    </row>
    <row r="40" spans="1:11" ht="14.4" x14ac:dyDescent="0.3">
      <c r="A40" s="145">
        <v>4.7</v>
      </c>
      <c r="B40" s="146">
        <v>0.38</v>
      </c>
      <c r="C40" s="142">
        <v>0.53</v>
      </c>
      <c r="D40" s="136"/>
      <c r="E40" s="136"/>
      <c r="F40" s="136"/>
      <c r="G40" s="17">
        <f t="shared" si="4"/>
        <v>0.20000000000000018</v>
      </c>
      <c r="H40" s="18">
        <f t="shared" si="5"/>
        <v>0.38</v>
      </c>
      <c r="I40" s="17">
        <f t="shared" si="6"/>
        <v>1.7388452000000001</v>
      </c>
      <c r="J40">
        <f t="shared" si="7"/>
        <v>0.13215223520000013</v>
      </c>
    </row>
    <row r="41" spans="1:11" ht="14.4" x14ac:dyDescent="0.3">
      <c r="A41" s="145">
        <v>4.9000000000000004</v>
      </c>
      <c r="B41" s="146">
        <v>0.4</v>
      </c>
      <c r="C41" s="142">
        <v>0.3</v>
      </c>
      <c r="D41" s="136"/>
      <c r="E41" s="136"/>
      <c r="F41" s="136"/>
      <c r="G41" s="17">
        <f t="shared" si="4"/>
        <v>0.19999999999999973</v>
      </c>
      <c r="H41" s="18">
        <f t="shared" si="5"/>
        <v>0.4</v>
      </c>
      <c r="I41" s="17">
        <f t="shared" si="6"/>
        <v>0.9842519999999999</v>
      </c>
      <c r="J41">
        <f t="shared" si="7"/>
        <v>7.8740159999999892E-2</v>
      </c>
    </row>
    <row r="42" spans="1:11" ht="14.4" x14ac:dyDescent="0.3">
      <c r="A42" s="145">
        <v>5.0999999999999996</v>
      </c>
      <c r="B42" s="146">
        <v>0.4</v>
      </c>
      <c r="C42" s="142">
        <v>0.03</v>
      </c>
      <c r="D42" s="136"/>
      <c r="E42" s="136"/>
      <c r="F42" s="136"/>
      <c r="G42" s="17">
        <f t="shared" si="4"/>
        <v>0.14999999999999991</v>
      </c>
      <c r="H42" s="18">
        <f t="shared" si="5"/>
        <v>0.4</v>
      </c>
      <c r="I42" s="17">
        <f t="shared" si="6"/>
        <v>9.842519999999999E-2</v>
      </c>
      <c r="J42">
        <f t="shared" si="7"/>
        <v>5.9055119999999964E-3</v>
      </c>
    </row>
    <row r="43" spans="1:11" ht="14.4" x14ac:dyDescent="0.3">
      <c r="A43" s="145">
        <v>5.2</v>
      </c>
      <c r="B43" s="146">
        <v>0.2</v>
      </c>
      <c r="C43" s="142">
        <v>-0.02</v>
      </c>
      <c r="D43" s="136"/>
      <c r="E43" s="136"/>
      <c r="F43" s="136"/>
    </row>
    <row r="46" spans="1:11" ht="14.4" x14ac:dyDescent="0.3">
      <c r="A46" s="134" t="s">
        <v>21</v>
      </c>
      <c r="B46" s="135"/>
      <c r="C46" s="135"/>
      <c r="D46" s="136"/>
      <c r="E46" s="136"/>
      <c r="F46" s="136"/>
    </row>
    <row r="47" spans="1:11" ht="14.4" x14ac:dyDescent="0.3">
      <c r="A47" s="134" t="s">
        <v>171</v>
      </c>
      <c r="B47" s="137"/>
      <c r="C47" s="137"/>
      <c r="D47" s="136"/>
      <c r="E47" s="136"/>
      <c r="F47" s="136"/>
      <c r="G47" s="12" t="s">
        <v>35</v>
      </c>
      <c r="H47" s="12" t="s">
        <v>36</v>
      </c>
      <c r="I47" s="12" t="s">
        <v>37</v>
      </c>
      <c r="J47" s="12" t="s">
        <v>38</v>
      </c>
      <c r="K47" s="12" t="s">
        <v>39</v>
      </c>
    </row>
    <row r="48" spans="1:11" ht="15" thickBot="1" x14ac:dyDescent="0.35">
      <c r="A48" s="138" t="s">
        <v>115</v>
      </c>
      <c r="B48" s="139" t="s">
        <v>41</v>
      </c>
      <c r="C48" s="138" t="s">
        <v>42</v>
      </c>
      <c r="D48" s="136"/>
      <c r="E48" s="136"/>
      <c r="F48" s="142" t="s">
        <v>60</v>
      </c>
      <c r="G48" s="12" t="s">
        <v>43</v>
      </c>
      <c r="H48" s="12" t="s">
        <v>43</v>
      </c>
      <c r="I48" s="12" t="s">
        <v>44</v>
      </c>
      <c r="J48" s="12" t="s">
        <v>45</v>
      </c>
      <c r="K48" s="12" t="s">
        <v>45</v>
      </c>
    </row>
    <row r="49" spans="1:11" ht="15" thickTop="1" x14ac:dyDescent="0.3">
      <c r="A49" s="140">
        <v>1.6</v>
      </c>
      <c r="B49" s="141">
        <v>0.02</v>
      </c>
      <c r="C49" s="141">
        <v>-0.02</v>
      </c>
      <c r="D49" s="136"/>
      <c r="E49" s="142" t="s">
        <v>47</v>
      </c>
      <c r="F49" s="142">
        <v>1.6</v>
      </c>
      <c r="G49" s="17"/>
      <c r="H49" s="17"/>
      <c r="I49" s="17"/>
    </row>
    <row r="50" spans="1:11" ht="14.4" x14ac:dyDescent="0.3">
      <c r="A50" s="140">
        <v>1.5</v>
      </c>
      <c r="B50" s="141">
        <v>0.02</v>
      </c>
      <c r="C50" s="141">
        <v>0.09</v>
      </c>
      <c r="D50" s="136"/>
      <c r="E50" s="142" t="s">
        <v>48</v>
      </c>
      <c r="F50" s="142">
        <v>0.6</v>
      </c>
      <c r="G50" s="17">
        <f>((A51-A49)*3.28084/2)*-1</f>
        <v>0.32808400000000026</v>
      </c>
      <c r="H50" s="18">
        <f>B50</f>
        <v>0.02</v>
      </c>
      <c r="I50" s="17">
        <f>C50*3.28084</f>
        <v>0.29527559999999997</v>
      </c>
      <c r="J50">
        <f>G50*H50*I50</f>
        <v>1.9375039990080015E-3</v>
      </c>
      <c r="K50">
        <f>SUM(J50:J58)</f>
        <v>0.76047031961064004</v>
      </c>
    </row>
    <row r="51" spans="1:11" ht="14.4" x14ac:dyDescent="0.3">
      <c r="A51" s="140">
        <v>1.4</v>
      </c>
      <c r="B51" s="141">
        <v>0.19</v>
      </c>
      <c r="C51" s="141">
        <v>0.33</v>
      </c>
      <c r="D51" s="136"/>
      <c r="E51" s="136"/>
      <c r="F51" s="136"/>
      <c r="G51" s="17">
        <f t="shared" ref="G51:G58" si="8">((A52-A50)*3.28084/2)*-1</f>
        <v>0.32808399999999993</v>
      </c>
      <c r="H51" s="18">
        <f t="shared" ref="H51:H58" si="9">B51</f>
        <v>0.19</v>
      </c>
      <c r="I51" s="17">
        <f t="shared" ref="I51:I58" si="10">C51*3.28084</f>
        <v>1.0826772</v>
      </c>
      <c r="J51">
        <f t="shared" ref="J51:J58" si="11">G51*H51*I51</f>
        <v>6.748972263211199E-2</v>
      </c>
    </row>
    <row r="52" spans="1:11" ht="14.4" x14ac:dyDescent="0.3">
      <c r="A52" s="140">
        <v>1.3</v>
      </c>
      <c r="B52" s="141">
        <v>0.1</v>
      </c>
      <c r="C52" s="141">
        <v>0.25</v>
      </c>
      <c r="D52" s="136"/>
      <c r="E52" s="136"/>
      <c r="F52" s="136"/>
      <c r="G52" s="17">
        <f t="shared" si="8"/>
        <v>0.32808399999999993</v>
      </c>
      <c r="H52" s="18">
        <f t="shared" si="9"/>
        <v>0.1</v>
      </c>
      <c r="I52" s="17">
        <f t="shared" si="10"/>
        <v>0.82020999999999999</v>
      </c>
      <c r="J52">
        <f t="shared" si="11"/>
        <v>2.6909777763999995E-2</v>
      </c>
    </row>
    <row r="53" spans="1:11" ht="14.4" x14ac:dyDescent="0.3">
      <c r="A53" s="140">
        <v>1.2</v>
      </c>
      <c r="B53" s="141">
        <v>0.15</v>
      </c>
      <c r="C53" s="141">
        <v>0.26</v>
      </c>
      <c r="D53" s="136"/>
      <c r="E53" s="136"/>
      <c r="F53" s="136"/>
      <c r="G53" s="17">
        <f t="shared" si="8"/>
        <v>0.32808399999999993</v>
      </c>
      <c r="H53" s="18">
        <f t="shared" si="9"/>
        <v>0.15</v>
      </c>
      <c r="I53" s="17">
        <f t="shared" si="10"/>
        <v>0.85301840000000007</v>
      </c>
      <c r="J53">
        <f t="shared" si="11"/>
        <v>4.1979253311839992E-2</v>
      </c>
    </row>
    <row r="54" spans="1:11" ht="14.4" x14ac:dyDescent="0.3">
      <c r="A54" s="140">
        <v>1.1000000000000001</v>
      </c>
      <c r="B54" s="141">
        <v>0.15</v>
      </c>
      <c r="C54" s="141">
        <v>0.54</v>
      </c>
      <c r="D54" s="136"/>
      <c r="E54" s="136"/>
      <c r="F54" s="136"/>
      <c r="G54" s="17">
        <f t="shared" si="8"/>
        <v>0.32808399999999993</v>
      </c>
      <c r="H54" s="18">
        <f t="shared" si="9"/>
        <v>0.15</v>
      </c>
      <c r="I54" s="17">
        <f t="shared" si="10"/>
        <v>1.7716536000000001</v>
      </c>
      <c r="J54">
        <f t="shared" si="11"/>
        <v>8.7187679955359976E-2</v>
      </c>
    </row>
    <row r="55" spans="1:11" ht="14.4" x14ac:dyDescent="0.3">
      <c r="A55" s="140">
        <v>1</v>
      </c>
      <c r="B55" s="141">
        <v>0.2</v>
      </c>
      <c r="C55" s="141">
        <v>0.56000000000000005</v>
      </c>
      <c r="D55" s="136"/>
      <c r="E55" s="136"/>
      <c r="F55" s="136"/>
      <c r="G55" s="17">
        <f t="shared" si="8"/>
        <v>0.3280840000000001</v>
      </c>
      <c r="H55" s="18">
        <f t="shared" si="9"/>
        <v>0.2</v>
      </c>
      <c r="I55" s="17">
        <f t="shared" si="10"/>
        <v>1.8372704000000002</v>
      </c>
      <c r="J55">
        <f t="shared" si="11"/>
        <v>0.12055580438272004</v>
      </c>
    </row>
    <row r="56" spans="1:11" ht="14.4" x14ac:dyDescent="0.3">
      <c r="A56" s="140">
        <v>0.9</v>
      </c>
      <c r="B56" s="141">
        <v>0.2</v>
      </c>
      <c r="C56" s="141">
        <v>0.6</v>
      </c>
      <c r="D56" s="136"/>
      <c r="E56" s="136"/>
      <c r="F56" s="136"/>
      <c r="G56" s="17">
        <f t="shared" si="8"/>
        <v>0.32808399999999993</v>
      </c>
      <c r="H56" s="18">
        <f t="shared" si="9"/>
        <v>0.2</v>
      </c>
      <c r="I56" s="17">
        <f t="shared" si="10"/>
        <v>1.9685039999999998</v>
      </c>
      <c r="J56">
        <f t="shared" si="11"/>
        <v>0.12916693326719997</v>
      </c>
    </row>
    <row r="57" spans="1:11" ht="14.4" x14ac:dyDescent="0.3">
      <c r="A57" s="140">
        <v>0.8</v>
      </c>
      <c r="B57" s="141">
        <v>0.3</v>
      </c>
      <c r="C57" s="141">
        <v>0.67</v>
      </c>
      <c r="D57" s="136"/>
      <c r="E57" s="136"/>
      <c r="F57" s="136"/>
      <c r="G57" s="17">
        <f t="shared" si="8"/>
        <v>0.3280840000000001</v>
      </c>
      <c r="H57" s="18">
        <f t="shared" si="9"/>
        <v>0.3</v>
      </c>
      <c r="I57" s="17">
        <f t="shared" si="10"/>
        <v>2.1981628</v>
      </c>
      <c r="J57">
        <f t="shared" si="11"/>
        <v>0.21635461322256005</v>
      </c>
    </row>
    <row r="58" spans="1:11" ht="14.4" x14ac:dyDescent="0.3">
      <c r="A58" s="140">
        <v>0.7</v>
      </c>
      <c r="B58" s="141">
        <v>0.2</v>
      </c>
      <c r="C58" s="141">
        <v>0.32</v>
      </c>
      <c r="D58" s="136"/>
      <c r="E58" s="136"/>
      <c r="F58" s="136"/>
      <c r="G58" s="17">
        <f t="shared" si="8"/>
        <v>0.3280840000000001</v>
      </c>
      <c r="H58" s="18">
        <f t="shared" si="9"/>
        <v>0.2</v>
      </c>
      <c r="I58" s="17">
        <f t="shared" si="10"/>
        <v>1.0498688</v>
      </c>
      <c r="J58">
        <f t="shared" si="11"/>
        <v>6.8889031075840018E-2</v>
      </c>
    </row>
    <row r="59" spans="1:11" ht="14.4" x14ac:dyDescent="0.3">
      <c r="A59" s="140">
        <v>0.6</v>
      </c>
      <c r="B59" s="141">
        <v>0</v>
      </c>
      <c r="C59" s="141">
        <v>0</v>
      </c>
      <c r="D59" s="136"/>
      <c r="E59" s="136"/>
      <c r="F59" s="136"/>
    </row>
    <row r="62" spans="1:11" ht="14.4" x14ac:dyDescent="0.3">
      <c r="A62" s="134" t="s">
        <v>21</v>
      </c>
      <c r="B62" s="135"/>
      <c r="C62" s="135"/>
      <c r="D62" s="136"/>
      <c r="E62" s="136"/>
      <c r="F62" s="136"/>
    </row>
    <row r="63" spans="1:11" ht="14.4" x14ac:dyDescent="0.3">
      <c r="A63" s="134" t="s">
        <v>172</v>
      </c>
      <c r="B63" s="137"/>
      <c r="C63" s="137"/>
      <c r="D63" s="136"/>
      <c r="E63" s="136"/>
      <c r="F63" s="136"/>
      <c r="G63" s="12" t="s">
        <v>35</v>
      </c>
      <c r="H63" s="12" t="s">
        <v>36</v>
      </c>
      <c r="I63" s="12" t="s">
        <v>37</v>
      </c>
      <c r="J63" s="12" t="s">
        <v>38</v>
      </c>
      <c r="K63" s="12" t="s">
        <v>39</v>
      </c>
    </row>
    <row r="64" spans="1:11" ht="15" thickBot="1" x14ac:dyDescent="0.35">
      <c r="A64" s="138" t="s">
        <v>173</v>
      </c>
      <c r="B64" s="139" t="s">
        <v>41</v>
      </c>
      <c r="C64" s="138" t="s">
        <v>42</v>
      </c>
      <c r="D64" s="148"/>
      <c r="E64" s="136"/>
      <c r="F64" s="142" t="s">
        <v>52</v>
      </c>
      <c r="G64" s="12" t="s">
        <v>43</v>
      </c>
      <c r="H64" s="12" t="s">
        <v>43</v>
      </c>
      <c r="I64" s="12" t="s">
        <v>44</v>
      </c>
      <c r="J64" s="12" t="s">
        <v>45</v>
      </c>
      <c r="K64" s="12" t="s">
        <v>45</v>
      </c>
    </row>
    <row r="65" spans="1:11" ht="15" thickTop="1" x14ac:dyDescent="0.3">
      <c r="A65" s="145">
        <v>2.9</v>
      </c>
      <c r="B65" s="142">
        <v>0.1</v>
      </c>
      <c r="C65" s="142">
        <v>0.18</v>
      </c>
      <c r="D65" s="147"/>
      <c r="E65" s="149" t="s">
        <v>47</v>
      </c>
      <c r="F65" s="142">
        <v>2.9</v>
      </c>
      <c r="G65" s="17"/>
      <c r="H65" s="17"/>
      <c r="I65" s="17"/>
    </row>
    <row r="66" spans="1:11" ht="14.4" x14ac:dyDescent="0.3">
      <c r="A66" s="145">
        <v>2.4</v>
      </c>
      <c r="B66" s="142">
        <v>0.2</v>
      </c>
      <c r="C66" s="142">
        <v>0.28000000000000003</v>
      </c>
      <c r="D66" s="136"/>
      <c r="E66" s="142" t="s">
        <v>48</v>
      </c>
      <c r="F66" s="142">
        <v>0.4</v>
      </c>
      <c r="G66" s="17">
        <f>((A67-A65)/2)*-1</f>
        <v>0.6</v>
      </c>
      <c r="H66" s="18">
        <f>B66</f>
        <v>0.2</v>
      </c>
      <c r="I66" s="17">
        <f>C66*3.28084</f>
        <v>0.9186352000000001</v>
      </c>
      <c r="J66">
        <f>G66*H66*I66</f>
        <v>0.11023622400000001</v>
      </c>
      <c r="K66">
        <f>SUM(J66:J69)</f>
        <v>0.27588583559999996</v>
      </c>
    </row>
    <row r="67" spans="1:11" ht="14.4" x14ac:dyDescent="0.3">
      <c r="A67" s="145">
        <v>1.7</v>
      </c>
      <c r="B67" s="142">
        <v>0.3</v>
      </c>
      <c r="C67" s="142">
        <v>0.15</v>
      </c>
      <c r="D67" s="136"/>
      <c r="E67" s="136"/>
      <c r="F67" s="136"/>
      <c r="G67" s="17">
        <f>((A68-A66)/2)*-1</f>
        <v>0.64999999999999991</v>
      </c>
      <c r="H67" s="18">
        <f>B67</f>
        <v>0.3</v>
      </c>
      <c r="I67" s="17">
        <f>C67*3.28084</f>
        <v>0.49212599999999995</v>
      </c>
      <c r="J67">
        <f>G67*H67*I67</f>
        <v>9.5964569999999985E-2</v>
      </c>
    </row>
    <row r="68" spans="1:11" ht="14.4" x14ac:dyDescent="0.3">
      <c r="A68" s="145">
        <v>1.1000000000000001</v>
      </c>
      <c r="B68" s="142">
        <v>0.28999999999999998</v>
      </c>
      <c r="C68" s="142">
        <v>0.14000000000000001</v>
      </c>
      <c r="D68" s="136"/>
      <c r="E68" s="136"/>
      <c r="F68" s="136"/>
      <c r="G68" s="17">
        <f>((A69-A67)/2)*-1</f>
        <v>0.39999999999999997</v>
      </c>
      <c r="H68" s="18">
        <f>B68</f>
        <v>0.28999999999999998</v>
      </c>
      <c r="I68" s="17">
        <f>C68*3.28084</f>
        <v>0.45931760000000005</v>
      </c>
      <c r="J68">
        <f>G68*H68*I68</f>
        <v>5.3280841599999997E-2</v>
      </c>
    </row>
    <row r="69" spans="1:11" ht="14.4" x14ac:dyDescent="0.3">
      <c r="A69" s="145">
        <v>0.9</v>
      </c>
      <c r="B69" s="142">
        <v>0.25</v>
      </c>
      <c r="C69" s="142">
        <v>0.08</v>
      </c>
      <c r="D69" s="136"/>
      <c r="E69" s="136"/>
      <c r="F69" s="136"/>
      <c r="G69" s="17">
        <f>((A70-A68)/2)*-1</f>
        <v>0.25000000000000006</v>
      </c>
      <c r="H69" s="18">
        <f>B69</f>
        <v>0.25</v>
      </c>
      <c r="I69" s="17">
        <f>C69*3.28084</f>
        <v>0.26246720000000001</v>
      </c>
      <c r="J69">
        <f>G69*H69*I69</f>
        <v>1.6404200000000004E-2</v>
      </c>
    </row>
    <row r="70" spans="1:11" ht="14.4" x14ac:dyDescent="0.3">
      <c r="A70" s="145">
        <v>0.6</v>
      </c>
      <c r="B70" s="142">
        <v>0.22</v>
      </c>
      <c r="C70" s="142">
        <v>0.1</v>
      </c>
      <c r="D70" s="136"/>
      <c r="E70" s="136"/>
      <c r="F70" s="136"/>
    </row>
    <row r="75" spans="1:11" ht="14.4" x14ac:dyDescent="0.3">
      <c r="A75" s="134" t="s">
        <v>21</v>
      </c>
      <c r="B75" s="135"/>
      <c r="C75" s="135"/>
      <c r="D75" s="136"/>
      <c r="E75" s="136"/>
      <c r="F75" s="136"/>
    </row>
    <row r="76" spans="1:11" ht="14.4" x14ac:dyDescent="0.3">
      <c r="A76" s="134" t="s">
        <v>174</v>
      </c>
      <c r="B76" s="134"/>
      <c r="C76" s="134"/>
      <c r="D76" s="136"/>
      <c r="E76" s="136"/>
      <c r="F76" s="136"/>
      <c r="G76" s="12" t="s">
        <v>35</v>
      </c>
      <c r="H76" s="12" t="s">
        <v>36</v>
      </c>
      <c r="I76" s="12" t="s">
        <v>37</v>
      </c>
      <c r="J76" s="12" t="s">
        <v>38</v>
      </c>
      <c r="K76" s="12" t="s">
        <v>39</v>
      </c>
    </row>
    <row r="77" spans="1:11" ht="15" thickBot="1" x14ac:dyDescent="0.35">
      <c r="A77" s="138" t="s">
        <v>175</v>
      </c>
      <c r="B77" s="139" t="s">
        <v>41</v>
      </c>
      <c r="C77" s="138" t="s">
        <v>42</v>
      </c>
      <c r="D77" s="136"/>
      <c r="E77" s="136"/>
      <c r="F77" s="142" t="s">
        <v>46</v>
      </c>
      <c r="G77" s="12" t="s">
        <v>43</v>
      </c>
      <c r="H77" s="12" t="s">
        <v>43</v>
      </c>
      <c r="I77" s="12" t="s">
        <v>44</v>
      </c>
      <c r="J77" s="12" t="s">
        <v>45</v>
      </c>
      <c r="K77" s="12" t="s">
        <v>45</v>
      </c>
    </row>
    <row r="78" spans="1:11" ht="15" thickTop="1" x14ac:dyDescent="0.3">
      <c r="A78" s="145">
        <v>4.3</v>
      </c>
      <c r="B78" s="142">
        <v>0.04</v>
      </c>
      <c r="C78" s="142">
        <v>0</v>
      </c>
      <c r="D78" s="136"/>
      <c r="E78" s="142" t="s">
        <v>47</v>
      </c>
      <c r="F78" s="142">
        <v>4.3</v>
      </c>
      <c r="G78" s="17"/>
      <c r="H78" s="17"/>
      <c r="I78" s="17"/>
    </row>
    <row r="79" spans="1:11" ht="14.4" x14ac:dyDescent="0.3">
      <c r="A79" s="145">
        <v>4.2</v>
      </c>
      <c r="B79" s="142">
        <v>0.1</v>
      </c>
      <c r="C79" s="142">
        <v>0.04</v>
      </c>
      <c r="D79" s="136"/>
      <c r="E79" s="142" t="s">
        <v>48</v>
      </c>
      <c r="F79" s="142">
        <v>3.5</v>
      </c>
      <c r="G79" s="17">
        <f>((A80-A78)*3.28084/2)*-1</f>
        <v>0.49212599999999973</v>
      </c>
      <c r="H79" s="18">
        <f>B79</f>
        <v>0.1</v>
      </c>
      <c r="I79" s="17">
        <f>C79*3.28084</f>
        <v>0.13123360000000001</v>
      </c>
      <c r="J79">
        <f>G79*H79*I79</f>
        <v>6.4583466633599965E-3</v>
      </c>
      <c r="K79">
        <f>SUM(J79:J83)</f>
        <v>7.5347377739199972E-2</v>
      </c>
    </row>
    <row r="80" spans="1:11" ht="14.4" x14ac:dyDescent="0.3">
      <c r="A80" s="145">
        <v>4</v>
      </c>
      <c r="B80" s="142">
        <v>0.04</v>
      </c>
      <c r="C80" s="142">
        <v>0.03</v>
      </c>
      <c r="D80" s="136"/>
      <c r="E80" s="136"/>
      <c r="F80" s="136"/>
      <c r="G80" s="17">
        <f>((A81-A79)*3.28084/2)*-1</f>
        <v>0.49212600000000045</v>
      </c>
      <c r="H80" s="18">
        <f>B80</f>
        <v>0.04</v>
      </c>
      <c r="I80" s="17">
        <f>C80*3.28084</f>
        <v>9.842519999999999E-2</v>
      </c>
      <c r="J80">
        <f>G80*H80*I80</f>
        <v>1.9375039990080017E-3</v>
      </c>
    </row>
    <row r="81" spans="1:10" ht="14.4" x14ac:dyDescent="0.3">
      <c r="A81" s="145">
        <v>3.9</v>
      </c>
      <c r="B81" s="142">
        <v>0.04</v>
      </c>
      <c r="C81" s="142">
        <v>0.13</v>
      </c>
      <c r="D81" s="136"/>
      <c r="E81" s="136"/>
      <c r="F81" s="136"/>
      <c r="G81" s="17">
        <f>((A82-A80)*3.28084/2)*-1</f>
        <v>0.32808400000000026</v>
      </c>
      <c r="H81" s="18">
        <f>B81</f>
        <v>0.04</v>
      </c>
      <c r="I81" s="17">
        <f>C81*3.28084</f>
        <v>0.42650920000000003</v>
      </c>
      <c r="J81">
        <f>G81*H81*I81</f>
        <v>5.5972337749120053E-3</v>
      </c>
    </row>
    <row r="82" spans="1:10" ht="14.4" x14ac:dyDescent="0.3">
      <c r="A82" s="145">
        <v>3.8</v>
      </c>
      <c r="B82" s="142">
        <v>0.05</v>
      </c>
      <c r="C82" s="142">
        <v>0.34</v>
      </c>
      <c r="D82" s="136"/>
      <c r="E82" s="136"/>
      <c r="F82" s="136"/>
      <c r="G82" s="17">
        <f>((A83-A81)*3.28084/2)*-1</f>
        <v>0.49212599999999973</v>
      </c>
      <c r="H82" s="18">
        <f>B82</f>
        <v>0.05</v>
      </c>
      <c r="I82" s="17">
        <f>C82*3.28084</f>
        <v>1.1154856</v>
      </c>
      <c r="J82">
        <f>G82*H82*I82</f>
        <v>2.7447973319279985E-2</v>
      </c>
    </row>
    <row r="83" spans="1:10" ht="14.4" x14ac:dyDescent="0.3">
      <c r="A83" s="145">
        <v>3.6</v>
      </c>
      <c r="B83" s="142">
        <v>0.15</v>
      </c>
      <c r="C83" s="142">
        <v>0.14000000000000001</v>
      </c>
      <c r="D83" s="136"/>
      <c r="E83" s="136"/>
      <c r="F83" s="136"/>
      <c r="G83" s="17">
        <f>((A84-A82)*3.28084/2)*-1</f>
        <v>0.49212599999999973</v>
      </c>
      <c r="H83" s="18">
        <f>B83</f>
        <v>0.15</v>
      </c>
      <c r="I83" s="17">
        <f>C83*3.28084</f>
        <v>0.45931760000000005</v>
      </c>
      <c r="J83">
        <f>G83*H83*I83</f>
        <v>3.3906319982639981E-2</v>
      </c>
    </row>
    <row r="84" spans="1:10" ht="14.4" x14ac:dyDescent="0.3">
      <c r="A84" s="145">
        <v>3.5</v>
      </c>
      <c r="B84" s="142">
        <v>0.04</v>
      </c>
      <c r="C84" s="14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2008DischargeUTMLatLong</vt:lpstr>
      <vt:lpstr>Flat Rock</vt:lpstr>
      <vt:lpstr>Polecamp</vt:lpstr>
      <vt:lpstr>YF around WF</vt:lpstr>
      <vt:lpstr>Bonanza bridge</vt:lpstr>
      <vt:lpstr>YF 5 mile</vt:lpstr>
      <vt:lpstr>Jordan</vt:lpstr>
      <vt:lpstr>WFYF</vt:lpstr>
      <vt:lpstr>Jerrys</vt:lpstr>
      <vt:lpstr>Silver</vt:lpstr>
      <vt:lpstr>PS1outlet</vt:lpstr>
      <vt:lpstr>EFSRGermania</vt:lpstr>
      <vt:lpstr>EFSRweir</vt:lpstr>
      <vt:lpstr>Camas</vt:lpstr>
      <vt:lpstr>Basin upper</vt:lpstr>
      <vt:lpstr>Basin mouth</vt:lpstr>
      <vt:lpstr>Slate Creek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BPAYFR</dc:creator>
  <cp:lastModifiedBy>BPAYFR</cp:lastModifiedBy>
  <dcterms:created xsi:type="dcterms:W3CDTF">2020-05-05T14:18:21Z</dcterms:created>
  <dcterms:modified xsi:type="dcterms:W3CDTF">2020-05-07T20:37:13Z</dcterms:modified>
</cp:coreProperties>
</file>