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omi.pryzant/Desktop/Fish!/BUT/"/>
    </mc:Choice>
  </mc:AlternateContent>
  <xr:revisionPtr revIDLastSave="0" documentId="13_ncr:1_{E9C70A76-9E5B-D447-9645-B8F6BCECB55B}" xr6:coauthVersionLast="36" xr6:coauthVersionMax="36" xr10:uidLastSave="{00000000-0000-0000-0000-000000000000}"/>
  <bookViews>
    <workbookView xWindow="52860" yWindow="500" windowWidth="23420" windowHeight="24920" activeTab="4" xr2:uid="{00000000-000D-0000-FFFF-FFFF00000000}"/>
  </bookViews>
  <sheets>
    <sheet name="WSRreddIndex99_18" sheetId="1" r:id="rId1"/>
    <sheet name="WSR" sheetId="2" r:id="rId2"/>
    <sheet name="Sheet2" sheetId="3" r:id="rId3"/>
    <sheet name="SC" sheetId="4" r:id="rId4"/>
    <sheet name="JC" sheetId="5" r:id="rId5"/>
  </sheets>
  <calcPr calcId="181029"/>
</workbook>
</file>

<file path=xl/calcChain.xml><?xml version="1.0" encoding="utf-8"?>
<calcChain xmlns="http://schemas.openxmlformats.org/spreadsheetml/2006/main">
  <c r="I20" i="5" l="1"/>
  <c r="B38" i="2"/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4" i="5"/>
  <c r="E29" i="2" l="1"/>
  <c r="E28" i="2"/>
  <c r="E27" i="2"/>
  <c r="G20" i="5" l="1"/>
  <c r="H20" i="5" l="1"/>
  <c r="E26" i="2" l="1"/>
  <c r="E23" i="2"/>
  <c r="E24" i="2"/>
  <c r="E25" i="2"/>
  <c r="H21" i="5"/>
  <c r="H22" i="5"/>
  <c r="H23" i="5"/>
  <c r="G21" i="5"/>
  <c r="G22" i="5"/>
  <c r="G23" i="5"/>
  <c r="E22" i="2"/>
  <c r="D34" i="4" l="1"/>
  <c r="D35" i="4" s="1"/>
  <c r="D33" i="4"/>
  <c r="B35" i="4"/>
  <c r="B34" i="4"/>
  <c r="C33" i="4"/>
  <c r="C34" i="4"/>
  <c r="B33" i="4"/>
  <c r="D32" i="4"/>
  <c r="C32" i="4"/>
  <c r="B32" i="4"/>
  <c r="D31" i="4"/>
  <c r="C31" i="4"/>
  <c r="B31" i="4"/>
  <c r="H24" i="5"/>
  <c r="G24" i="5"/>
  <c r="C31" i="2"/>
  <c r="C32" i="2"/>
  <c r="C33" i="2"/>
  <c r="C34" i="2"/>
  <c r="C35" i="2"/>
  <c r="B34" i="2"/>
  <c r="B33" i="2"/>
  <c r="B32" i="2"/>
  <c r="B31" i="2"/>
  <c r="B35" i="2" s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  <c r="C3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naomi.pryzant</author>
  </authors>
  <commentList>
    <comment ref="A29" authorId="0" shapeId="0" xr:uid="{110F14FA-B4D6-A64F-BFE0-066CD244640C}">
      <text>
        <r>
          <rPr>
            <b/>
            <sz val="10"/>
            <color rgb="FF000000"/>
            <rFont val="Tahoma"/>
            <family val="2"/>
          </rPr>
          <t>naomi.pryzant: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First year using &lt;1m redd = resident/BKT 
</t>
        </r>
        <r>
          <rPr>
            <sz val="10"/>
            <color rgb="FF000000"/>
            <rFont val="Tahoma"/>
            <family val="2"/>
          </rPr>
          <t xml:space="preserve">These totals are exclusively fluvial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naomi.pryzant</author>
  </authors>
  <commentList>
    <comment ref="A29" authorId="0" shapeId="0" xr:uid="{33FCD7D4-9F5B-E148-835A-996E954E180C}">
      <text>
        <r>
          <rPr>
            <b/>
            <sz val="10"/>
            <color rgb="FF000000"/>
            <rFont val="Tahoma"/>
            <family val="2"/>
          </rPr>
          <t>naomi.pryzant: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This is the first year we classified fluvial redds as 1m+ and resident/BKT as &lt;1m. These totals combine the two for a total redd count. 34 fluvial, 28 small redds</t>
        </r>
      </text>
    </comment>
  </commentList>
</comments>
</file>

<file path=xl/sharedStrings.xml><?xml version="1.0" encoding="utf-8"?>
<sst xmlns="http://schemas.openxmlformats.org/spreadsheetml/2006/main" count="264" uniqueCount="49">
  <si>
    <t>Index Reach</t>
  </si>
  <si>
    <t>Year</t>
  </si>
  <si>
    <t>BUTredd</t>
  </si>
  <si>
    <t>WSR 1</t>
  </si>
  <si>
    <t>WSR 2</t>
  </si>
  <si>
    <t>WSR1</t>
  </si>
  <si>
    <t>WSR2</t>
  </si>
  <si>
    <t>total</t>
  </si>
  <si>
    <t>prop WSR1</t>
  </si>
  <si>
    <t>SC 1</t>
  </si>
  <si>
    <t>SC 2</t>
  </si>
  <si>
    <t>SC 3</t>
  </si>
  <si>
    <t>SC 4</t>
  </si>
  <si>
    <t>SC1</t>
  </si>
  <si>
    <t>SC2</t>
  </si>
  <si>
    <t>SC3</t>
  </si>
  <si>
    <t>SC4</t>
  </si>
  <si>
    <t>did not survey</t>
  </si>
  <si>
    <t>say they surveyed??? After fire</t>
  </si>
  <si>
    <t>one pass only</t>
  </si>
  <si>
    <t>sc4 comments</t>
  </si>
  <si>
    <t>2 passes</t>
  </si>
  <si>
    <r>
      <t xml:space="preserve">2012 - </t>
    </r>
    <r>
      <rPr>
        <sz val="10"/>
        <color rgb="FF000000"/>
        <rFont val="Times New Roman"/>
        <family val="1"/>
      </rPr>
      <t>Waterfalls 2 Fire in SC prevented surveys</t>
    </r>
  </si>
  <si>
    <r>
      <t xml:space="preserve">2013 - </t>
    </r>
    <r>
      <rPr>
        <sz val="10"/>
        <color rgb="FF000000"/>
        <rFont val="Times New Roman"/>
        <family val="1"/>
      </rPr>
      <t>Redd survey conducted after high water event on 9/30/2013, water peaked @ 913 CFS at USGS Site #14092750</t>
    </r>
  </si>
  <si>
    <t>2016 - Redd survey done SC 1 only 10/3 and 10/20</t>
  </si>
  <si>
    <t>average</t>
  </si>
  <si>
    <t>min</t>
  </si>
  <si>
    <t>max</t>
  </si>
  <si>
    <t>stdev</t>
  </si>
  <si>
    <t>cv%</t>
  </si>
  <si>
    <t>Reach</t>
  </si>
  <si>
    <t>Falls to J-100 Bridge</t>
  </si>
  <si>
    <t>JC1</t>
  </si>
  <si>
    <t>J-100 Bridge to Mouth</t>
  </si>
  <si>
    <t>JC2</t>
  </si>
  <si>
    <t>Years</t>
  </si>
  <si>
    <t>2007-18</t>
  </si>
  <si>
    <t>2010-18</t>
  </si>
  <si>
    <t>1998-2018</t>
  </si>
  <si>
    <t>covid</t>
  </si>
  <si>
    <t>N/A</t>
  </si>
  <si>
    <t>additionally surveyed in between 2 &amp; 1 (bottom of SC2 to Noisy Ck aka top SC1), found 2 redds</t>
  </si>
  <si>
    <t>2022*</t>
  </si>
  <si>
    <t>small redd count</t>
  </si>
  <si>
    <t>2023*</t>
  </si>
  <si>
    <t>2020*</t>
  </si>
  <si>
    <t>2021*</t>
  </si>
  <si>
    <t>2024*</t>
  </si>
  <si>
    <t>*low effort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</si>
</sst>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WSR1</c:v>
          </c:tx>
          <c:spPr>
            <a:solidFill>
              <a:schemeClr val="tx1"/>
            </a:solidFill>
          </c:spPr>
          <c:invertIfNegative val="0"/>
          <c:cat>
            <c:strRef>
              <c:f>WSR!$A$2:$A$29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2020*</c:v>
                </c:pt>
                <c:pt idx="23">
                  <c:v>2021</c:v>
                </c:pt>
                <c:pt idx="24">
                  <c:v>2022*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WSR!$B$2:$B$29</c:f>
              <c:numCache>
                <c:formatCode>General</c:formatCode>
                <c:ptCount val="28"/>
                <c:pt idx="0">
                  <c:v>70</c:v>
                </c:pt>
                <c:pt idx="1">
                  <c:v>67</c:v>
                </c:pt>
                <c:pt idx="2">
                  <c:v>86</c:v>
                </c:pt>
                <c:pt idx="3">
                  <c:v>45</c:v>
                </c:pt>
                <c:pt idx="4">
                  <c:v>89</c:v>
                </c:pt>
                <c:pt idx="5">
                  <c:v>77</c:v>
                </c:pt>
                <c:pt idx="6">
                  <c:v>47</c:v>
                </c:pt>
                <c:pt idx="7">
                  <c:v>40</c:v>
                </c:pt>
                <c:pt idx="8">
                  <c:v>42</c:v>
                </c:pt>
                <c:pt idx="9">
                  <c:v>21</c:v>
                </c:pt>
                <c:pt idx="10">
                  <c:v>15</c:v>
                </c:pt>
                <c:pt idx="11">
                  <c:v>15</c:v>
                </c:pt>
                <c:pt idx="12">
                  <c:v>18</c:v>
                </c:pt>
                <c:pt idx="13">
                  <c:v>20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22</c:v>
                </c:pt>
                <c:pt idx="18">
                  <c:v>24</c:v>
                </c:pt>
                <c:pt idx="19">
                  <c:v>26</c:v>
                </c:pt>
                <c:pt idx="20">
                  <c:v>21</c:v>
                </c:pt>
                <c:pt idx="21">
                  <c:v>4</c:v>
                </c:pt>
                <c:pt idx="22">
                  <c:v>10</c:v>
                </c:pt>
                <c:pt idx="23">
                  <c:v>20</c:v>
                </c:pt>
                <c:pt idx="24">
                  <c:v>0</c:v>
                </c:pt>
                <c:pt idx="25">
                  <c:v>11</c:v>
                </c:pt>
                <c:pt idx="26">
                  <c:v>7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5-344C-B1A8-7B51CE78BD0E}"/>
            </c:ext>
          </c:extLst>
        </c:ser>
        <c:ser>
          <c:idx val="1"/>
          <c:order val="1"/>
          <c:tx>
            <c:v>WSR2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WSR!$A$2:$A$29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2020*</c:v>
                </c:pt>
                <c:pt idx="23">
                  <c:v>2021</c:v>
                </c:pt>
                <c:pt idx="24">
                  <c:v>2022*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WSR!$C$2:$C$29</c:f>
              <c:numCache>
                <c:formatCode>General</c:formatCode>
                <c:ptCount val="28"/>
                <c:pt idx="0">
                  <c:v>31</c:v>
                </c:pt>
                <c:pt idx="1">
                  <c:v>22</c:v>
                </c:pt>
                <c:pt idx="2">
                  <c:v>27</c:v>
                </c:pt>
                <c:pt idx="3">
                  <c:v>15</c:v>
                </c:pt>
                <c:pt idx="4">
                  <c:v>24</c:v>
                </c:pt>
                <c:pt idx="5">
                  <c:v>26</c:v>
                </c:pt>
                <c:pt idx="6">
                  <c:v>18</c:v>
                </c:pt>
                <c:pt idx="7">
                  <c:v>16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1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3">
                  <c:v>2</c:v>
                </c:pt>
                <c:pt idx="24">
                  <c:v>0</c:v>
                </c:pt>
                <c:pt idx="26">
                  <c:v>0</c:v>
                </c:pt>
                <c:pt idx="2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5-344C-B1A8-7B51CE78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66560"/>
        <c:axId val="117668096"/>
      </c:barChart>
      <c:catAx>
        <c:axId val="11766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668096"/>
        <c:crosses val="autoZero"/>
        <c:auto val="1"/>
        <c:lblAlgn val="ctr"/>
        <c:lblOffset val="100"/>
        <c:noMultiLvlLbl val="0"/>
      </c:catAx>
      <c:valAx>
        <c:axId val="11766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7666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  <a:cs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SC1</c:v>
          </c:tx>
          <c:spPr>
            <a:solidFill>
              <a:schemeClr val="tx1"/>
            </a:solidFill>
          </c:spPr>
          <c:invertIfNegative val="0"/>
          <c:cat>
            <c:strRef>
              <c:f>SC!$A$2:$A$29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2020*</c:v>
                </c:pt>
                <c:pt idx="23">
                  <c:v>2021*</c:v>
                </c:pt>
                <c:pt idx="24">
                  <c:v>2022*</c:v>
                </c:pt>
                <c:pt idx="25">
                  <c:v>2023*</c:v>
                </c:pt>
                <c:pt idx="26">
                  <c:v>2024*</c:v>
                </c:pt>
                <c:pt idx="27">
                  <c:v>2025</c:v>
                </c:pt>
              </c:strCache>
            </c:strRef>
          </c:cat>
          <c:val>
            <c:numRef>
              <c:f>SC!$B$2:$B$29</c:f>
              <c:numCache>
                <c:formatCode>General</c:formatCode>
                <c:ptCount val="28"/>
                <c:pt idx="0">
                  <c:v>27</c:v>
                </c:pt>
                <c:pt idx="1">
                  <c:v>18</c:v>
                </c:pt>
                <c:pt idx="2">
                  <c:v>18</c:v>
                </c:pt>
                <c:pt idx="3">
                  <c:v>11</c:v>
                </c:pt>
                <c:pt idx="4">
                  <c:v>20</c:v>
                </c:pt>
                <c:pt idx="5">
                  <c:v>40</c:v>
                </c:pt>
                <c:pt idx="6">
                  <c:v>19</c:v>
                </c:pt>
                <c:pt idx="7">
                  <c:v>4</c:v>
                </c:pt>
                <c:pt idx="8">
                  <c:v>15</c:v>
                </c:pt>
                <c:pt idx="9">
                  <c:v>12</c:v>
                </c:pt>
                <c:pt idx="10">
                  <c:v>22</c:v>
                </c:pt>
                <c:pt idx="11">
                  <c:v>24</c:v>
                </c:pt>
                <c:pt idx="12">
                  <c:v>34</c:v>
                </c:pt>
                <c:pt idx="13">
                  <c:v>21</c:v>
                </c:pt>
                <c:pt idx="14">
                  <c:v>17</c:v>
                </c:pt>
                <c:pt idx="16">
                  <c:v>14</c:v>
                </c:pt>
                <c:pt idx="17">
                  <c:v>23</c:v>
                </c:pt>
                <c:pt idx="18">
                  <c:v>29</c:v>
                </c:pt>
                <c:pt idx="19">
                  <c:v>34</c:v>
                </c:pt>
                <c:pt idx="20">
                  <c:v>23</c:v>
                </c:pt>
                <c:pt idx="21">
                  <c:v>29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15</c:v>
                </c:pt>
                <c:pt idx="2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B-5E4D-A46D-A1C927663811}"/>
            </c:ext>
          </c:extLst>
        </c:ser>
        <c:ser>
          <c:idx val="1"/>
          <c:order val="1"/>
          <c:tx>
            <c:v>SC2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SC!$A$2:$A$29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2020*</c:v>
                </c:pt>
                <c:pt idx="23">
                  <c:v>2021*</c:v>
                </c:pt>
                <c:pt idx="24">
                  <c:v>2022*</c:v>
                </c:pt>
                <c:pt idx="25">
                  <c:v>2023*</c:v>
                </c:pt>
                <c:pt idx="26">
                  <c:v>2024*</c:v>
                </c:pt>
                <c:pt idx="27">
                  <c:v>2025</c:v>
                </c:pt>
              </c:strCache>
            </c:strRef>
          </c:cat>
          <c:val>
            <c:numRef>
              <c:f>SC!$C$2:$C$29</c:f>
              <c:numCache>
                <c:formatCode>General</c:formatCode>
                <c:ptCount val="28"/>
                <c:pt idx="0">
                  <c:v>57</c:v>
                </c:pt>
                <c:pt idx="1">
                  <c:v>58</c:v>
                </c:pt>
                <c:pt idx="2">
                  <c:v>43</c:v>
                </c:pt>
                <c:pt idx="3">
                  <c:v>57</c:v>
                </c:pt>
                <c:pt idx="4">
                  <c:v>93</c:v>
                </c:pt>
                <c:pt idx="5">
                  <c:v>70</c:v>
                </c:pt>
                <c:pt idx="6">
                  <c:v>46</c:v>
                </c:pt>
                <c:pt idx="7">
                  <c:v>10</c:v>
                </c:pt>
                <c:pt idx="8">
                  <c:v>25</c:v>
                </c:pt>
                <c:pt idx="9">
                  <c:v>71</c:v>
                </c:pt>
                <c:pt idx="10">
                  <c:v>38</c:v>
                </c:pt>
                <c:pt idx="11">
                  <c:v>46</c:v>
                </c:pt>
                <c:pt idx="12">
                  <c:v>38</c:v>
                </c:pt>
                <c:pt idx="13">
                  <c:v>24</c:v>
                </c:pt>
                <c:pt idx="16">
                  <c:v>0</c:v>
                </c:pt>
                <c:pt idx="17">
                  <c:v>21</c:v>
                </c:pt>
                <c:pt idx="19">
                  <c:v>16</c:v>
                </c:pt>
                <c:pt idx="20">
                  <c:v>10</c:v>
                </c:pt>
                <c:pt idx="21">
                  <c:v>36</c:v>
                </c:pt>
                <c:pt idx="2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B-5E4D-A46D-A1C927663811}"/>
            </c:ext>
          </c:extLst>
        </c:ser>
        <c:ser>
          <c:idx val="2"/>
          <c:order val="2"/>
          <c:tx>
            <c:v>SC3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SC!$A$2:$A$29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2020*</c:v>
                </c:pt>
                <c:pt idx="23">
                  <c:v>2021*</c:v>
                </c:pt>
                <c:pt idx="24">
                  <c:v>2022*</c:v>
                </c:pt>
                <c:pt idx="25">
                  <c:v>2023*</c:v>
                </c:pt>
                <c:pt idx="26">
                  <c:v>2024*</c:v>
                </c:pt>
                <c:pt idx="27">
                  <c:v>2025</c:v>
                </c:pt>
              </c:strCache>
            </c:strRef>
          </c:cat>
          <c:val>
            <c:numRef>
              <c:f>SC!$D$2:$D$29</c:f>
              <c:numCache>
                <c:formatCode>General</c:formatCode>
                <c:ptCount val="28"/>
                <c:pt idx="0">
                  <c:v>25</c:v>
                </c:pt>
                <c:pt idx="1">
                  <c:v>38</c:v>
                </c:pt>
                <c:pt idx="2">
                  <c:v>28</c:v>
                </c:pt>
                <c:pt idx="3">
                  <c:v>31</c:v>
                </c:pt>
                <c:pt idx="4">
                  <c:v>91</c:v>
                </c:pt>
                <c:pt idx="5">
                  <c:v>93</c:v>
                </c:pt>
                <c:pt idx="6">
                  <c:v>41</c:v>
                </c:pt>
                <c:pt idx="7">
                  <c:v>13</c:v>
                </c:pt>
                <c:pt idx="8">
                  <c:v>10</c:v>
                </c:pt>
                <c:pt idx="9">
                  <c:v>29</c:v>
                </c:pt>
                <c:pt idx="10">
                  <c:v>32</c:v>
                </c:pt>
                <c:pt idx="11">
                  <c:v>24</c:v>
                </c:pt>
                <c:pt idx="12">
                  <c:v>26</c:v>
                </c:pt>
                <c:pt idx="13">
                  <c:v>12</c:v>
                </c:pt>
                <c:pt idx="16">
                  <c:v>0</c:v>
                </c:pt>
                <c:pt idx="17">
                  <c:v>9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B-5E4D-A46D-A1C927663811}"/>
            </c:ext>
          </c:extLst>
        </c:ser>
        <c:ser>
          <c:idx val="3"/>
          <c:order val="3"/>
          <c:tx>
            <c:v>SC4</c:v>
          </c:tx>
          <c:spPr>
            <a:solidFill>
              <a:srgbClr val="FF0000"/>
            </a:solidFill>
          </c:spPr>
          <c:invertIfNegative val="0"/>
          <c:cat>
            <c:strRef>
              <c:f>SC!$A$2:$A$29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2020*</c:v>
                </c:pt>
                <c:pt idx="23">
                  <c:v>2021*</c:v>
                </c:pt>
                <c:pt idx="24">
                  <c:v>2022*</c:v>
                </c:pt>
                <c:pt idx="25">
                  <c:v>2023*</c:v>
                </c:pt>
                <c:pt idx="26">
                  <c:v>2024*</c:v>
                </c:pt>
                <c:pt idx="27">
                  <c:v>2025</c:v>
                </c:pt>
              </c:strCache>
            </c:strRef>
          </c:cat>
          <c:val>
            <c:numRef>
              <c:f>SC!$E$2:$E$29</c:f>
              <c:numCache>
                <c:formatCode>General</c:formatCode>
                <c:ptCount val="28"/>
                <c:pt idx="11">
                  <c:v>16</c:v>
                </c:pt>
                <c:pt idx="12">
                  <c:v>12</c:v>
                </c:pt>
                <c:pt idx="13">
                  <c:v>7</c:v>
                </c:pt>
                <c:pt idx="15">
                  <c:v>0</c:v>
                </c:pt>
                <c:pt idx="17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0B-5E4D-A46D-A1C927663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61152"/>
        <c:axId val="117762688"/>
      </c:barChart>
      <c:catAx>
        <c:axId val="11776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762688"/>
        <c:crosses val="autoZero"/>
        <c:auto val="1"/>
        <c:lblAlgn val="ctr"/>
        <c:lblOffset val="100"/>
        <c:noMultiLvlLbl val="0"/>
      </c:catAx>
      <c:valAx>
        <c:axId val="11776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776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val>
            <c:numRef>
              <c:f>SC!$B$2:$B$25</c:f>
              <c:numCache>
                <c:formatCode>General</c:formatCode>
                <c:ptCount val="24"/>
                <c:pt idx="0">
                  <c:v>27</c:v>
                </c:pt>
                <c:pt idx="1">
                  <c:v>18</c:v>
                </c:pt>
                <c:pt idx="2">
                  <c:v>18</c:v>
                </c:pt>
                <c:pt idx="3">
                  <c:v>11</c:v>
                </c:pt>
                <c:pt idx="4">
                  <c:v>20</c:v>
                </c:pt>
                <c:pt idx="5">
                  <c:v>40</c:v>
                </c:pt>
                <c:pt idx="6">
                  <c:v>19</c:v>
                </c:pt>
                <c:pt idx="7">
                  <c:v>4</c:v>
                </c:pt>
                <c:pt idx="8">
                  <c:v>15</c:v>
                </c:pt>
                <c:pt idx="9">
                  <c:v>12</c:v>
                </c:pt>
                <c:pt idx="10">
                  <c:v>22</c:v>
                </c:pt>
                <c:pt idx="11">
                  <c:v>24</c:v>
                </c:pt>
                <c:pt idx="12">
                  <c:v>34</c:v>
                </c:pt>
                <c:pt idx="13">
                  <c:v>21</c:v>
                </c:pt>
                <c:pt idx="14">
                  <c:v>17</c:v>
                </c:pt>
                <c:pt idx="16">
                  <c:v>14</c:v>
                </c:pt>
                <c:pt idx="17">
                  <c:v>23</c:v>
                </c:pt>
                <c:pt idx="18">
                  <c:v>29</c:v>
                </c:pt>
                <c:pt idx="19">
                  <c:v>34</c:v>
                </c:pt>
                <c:pt idx="20">
                  <c:v>23</c:v>
                </c:pt>
                <c:pt idx="21">
                  <c:v>29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5-6444-BAB1-711C5CA7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00672"/>
        <c:axId val="118302208"/>
      </c:lineChart>
      <c:catAx>
        <c:axId val="118300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302208"/>
        <c:crosses val="autoZero"/>
        <c:auto val="1"/>
        <c:lblAlgn val="ctr"/>
        <c:lblOffset val="100"/>
        <c:noMultiLvlLbl val="0"/>
      </c:catAx>
      <c:valAx>
        <c:axId val="11830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300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0.173662510936133"/>
                  <c:y val="-0.6413812335958009"/>
                </c:manualLayout>
              </c:layout>
              <c:numFmt formatCode="General" sourceLinked="0"/>
            </c:trendlineLbl>
          </c:trendline>
          <c:val>
            <c:numRef>
              <c:f>SC!$C$2:$C$22</c:f>
              <c:numCache>
                <c:formatCode>General</c:formatCode>
                <c:ptCount val="21"/>
                <c:pt idx="0">
                  <c:v>57</c:v>
                </c:pt>
                <c:pt idx="1">
                  <c:v>58</c:v>
                </c:pt>
                <c:pt idx="2">
                  <c:v>43</c:v>
                </c:pt>
                <c:pt idx="3">
                  <c:v>57</c:v>
                </c:pt>
                <c:pt idx="4">
                  <c:v>93</c:v>
                </c:pt>
                <c:pt idx="5">
                  <c:v>70</c:v>
                </c:pt>
                <c:pt idx="6">
                  <c:v>46</c:v>
                </c:pt>
                <c:pt idx="7">
                  <c:v>10</c:v>
                </c:pt>
                <c:pt idx="8">
                  <c:v>25</c:v>
                </c:pt>
                <c:pt idx="9">
                  <c:v>71</c:v>
                </c:pt>
                <c:pt idx="10">
                  <c:v>38</c:v>
                </c:pt>
                <c:pt idx="11">
                  <c:v>46</c:v>
                </c:pt>
                <c:pt idx="12">
                  <c:v>38</c:v>
                </c:pt>
                <c:pt idx="13">
                  <c:v>24</c:v>
                </c:pt>
                <c:pt idx="16">
                  <c:v>0</c:v>
                </c:pt>
                <c:pt idx="17">
                  <c:v>21</c:v>
                </c:pt>
                <c:pt idx="19">
                  <c:v>16</c:v>
                </c:pt>
                <c:pt idx="2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B-1748-9AE0-2B936EDE0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34976"/>
        <c:axId val="118336512"/>
      </c:lineChart>
      <c:catAx>
        <c:axId val="118334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336512"/>
        <c:crosses val="autoZero"/>
        <c:auto val="1"/>
        <c:lblAlgn val="ctr"/>
        <c:lblOffset val="100"/>
        <c:noMultiLvlLbl val="0"/>
      </c:catAx>
      <c:valAx>
        <c:axId val="118336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334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4.0329177602799651E-2"/>
                  <c:y val="-0.51638123359580079"/>
                </c:manualLayout>
              </c:layout>
              <c:numFmt formatCode="General" sourceLinked="0"/>
            </c:trendlineLbl>
          </c:trendline>
          <c:val>
            <c:numRef>
              <c:f>SC!$D$2:$D$22</c:f>
              <c:numCache>
                <c:formatCode>General</c:formatCode>
                <c:ptCount val="21"/>
                <c:pt idx="0">
                  <c:v>25</c:v>
                </c:pt>
                <c:pt idx="1">
                  <c:v>38</c:v>
                </c:pt>
                <c:pt idx="2">
                  <c:v>28</c:v>
                </c:pt>
                <c:pt idx="3">
                  <c:v>31</c:v>
                </c:pt>
                <c:pt idx="4">
                  <c:v>91</c:v>
                </c:pt>
                <c:pt idx="5">
                  <c:v>93</c:v>
                </c:pt>
                <c:pt idx="6">
                  <c:v>41</c:v>
                </c:pt>
                <c:pt idx="7">
                  <c:v>13</c:v>
                </c:pt>
                <c:pt idx="8">
                  <c:v>10</c:v>
                </c:pt>
                <c:pt idx="9">
                  <c:v>29</c:v>
                </c:pt>
                <c:pt idx="10">
                  <c:v>32</c:v>
                </c:pt>
                <c:pt idx="11">
                  <c:v>24</c:v>
                </c:pt>
                <c:pt idx="12">
                  <c:v>26</c:v>
                </c:pt>
                <c:pt idx="13">
                  <c:v>12</c:v>
                </c:pt>
                <c:pt idx="16">
                  <c:v>0</c:v>
                </c:pt>
                <c:pt idx="17">
                  <c:v>9</c:v>
                </c:pt>
                <c:pt idx="19">
                  <c:v>11</c:v>
                </c:pt>
                <c:pt idx="2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C-774A-8CEF-81B459FA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09248"/>
        <c:axId val="123261696"/>
      </c:lineChart>
      <c:catAx>
        <c:axId val="11870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23261696"/>
        <c:crosses val="autoZero"/>
        <c:auto val="1"/>
        <c:lblAlgn val="ctr"/>
        <c:lblOffset val="100"/>
        <c:noMultiLvlLbl val="0"/>
      </c:catAx>
      <c:valAx>
        <c:axId val="12326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709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SC!$E$13:$E$22</c:f>
              <c:numCache>
                <c:formatCode>General</c:formatCode>
                <c:ptCount val="10"/>
                <c:pt idx="0">
                  <c:v>16</c:v>
                </c:pt>
                <c:pt idx="1">
                  <c:v>12</c:v>
                </c:pt>
                <c:pt idx="2">
                  <c:v>7</c:v>
                </c:pt>
                <c:pt idx="4">
                  <c:v>0</c:v>
                </c:pt>
                <c:pt idx="6">
                  <c:v>0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8-2244-B6B1-5F3C13F5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68480"/>
        <c:axId val="128795776"/>
      </c:lineChart>
      <c:catAx>
        <c:axId val="123268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8795776"/>
        <c:crosses val="autoZero"/>
        <c:auto val="1"/>
        <c:lblAlgn val="ctr"/>
        <c:lblOffset val="100"/>
        <c:noMultiLvlLbl val="0"/>
      </c:catAx>
      <c:valAx>
        <c:axId val="128795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268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JC!$G$1</c:f>
              <c:strCache>
                <c:ptCount val="1"/>
                <c:pt idx="0">
                  <c:v>JC1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JC!$F$3:$F$19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2020*</c:v>
                </c:pt>
                <c:pt idx="12">
                  <c:v>2021</c:v>
                </c:pt>
                <c:pt idx="13">
                  <c:v>2022*</c:v>
                </c:pt>
                <c:pt idx="14">
                  <c:v>2023*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JC!$G$3:$G$19</c:f>
              <c:numCache>
                <c:formatCode>General</c:formatCode>
                <c:ptCount val="17"/>
                <c:pt idx="0">
                  <c:v>16</c:v>
                </c:pt>
                <c:pt idx="1">
                  <c:v>15</c:v>
                </c:pt>
                <c:pt idx="2">
                  <c:v>10</c:v>
                </c:pt>
                <c:pt idx="3">
                  <c:v>14</c:v>
                </c:pt>
                <c:pt idx="4">
                  <c:v>14</c:v>
                </c:pt>
                <c:pt idx="5">
                  <c:v>10</c:v>
                </c:pt>
                <c:pt idx="6">
                  <c:v>29</c:v>
                </c:pt>
                <c:pt idx="7">
                  <c:v>21</c:v>
                </c:pt>
                <c:pt idx="8">
                  <c:v>4</c:v>
                </c:pt>
                <c:pt idx="9">
                  <c:v>20</c:v>
                </c:pt>
                <c:pt idx="10">
                  <c:v>12</c:v>
                </c:pt>
                <c:pt idx="11">
                  <c:v>7</c:v>
                </c:pt>
                <c:pt idx="12">
                  <c:v>16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9-534B-BD4E-88C8F528188E}"/>
            </c:ext>
          </c:extLst>
        </c:ser>
        <c:ser>
          <c:idx val="1"/>
          <c:order val="1"/>
          <c:tx>
            <c:strRef>
              <c:f>JC!$H$1</c:f>
              <c:strCache>
                <c:ptCount val="1"/>
                <c:pt idx="0">
                  <c:v>JC2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JC!$F$3:$F$19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2020*</c:v>
                </c:pt>
                <c:pt idx="12">
                  <c:v>2021</c:v>
                </c:pt>
                <c:pt idx="13">
                  <c:v>2022*</c:v>
                </c:pt>
                <c:pt idx="14">
                  <c:v>2023*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JC!$H$3:$H$19</c:f>
              <c:numCache>
                <c:formatCode>General</c:formatCode>
                <c:ptCount val="17"/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12</c:v>
                </c:pt>
                <c:pt idx="5">
                  <c:v>2</c:v>
                </c:pt>
                <c:pt idx="6">
                  <c:v>18</c:v>
                </c:pt>
                <c:pt idx="7">
                  <c:v>9</c:v>
                </c:pt>
                <c:pt idx="8">
                  <c:v>3</c:v>
                </c:pt>
                <c:pt idx="9">
                  <c:v>14</c:v>
                </c:pt>
                <c:pt idx="10">
                  <c:v>3</c:v>
                </c:pt>
                <c:pt idx="11">
                  <c:v>2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3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99-534B-BD4E-88C8F5281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448000"/>
        <c:axId val="130453888"/>
      </c:barChart>
      <c:catAx>
        <c:axId val="1304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453888"/>
        <c:crosses val="autoZero"/>
        <c:auto val="1"/>
        <c:lblAlgn val="ctr"/>
        <c:lblOffset val="100"/>
        <c:noMultiLvlLbl val="0"/>
      </c:catAx>
      <c:valAx>
        <c:axId val="1304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0448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12</xdr:row>
      <xdr:rowOff>171449</xdr:rowOff>
    </xdr:from>
    <xdr:to>
      <xdr:col>18</xdr:col>
      <xdr:colOff>95250</xdr:colOff>
      <xdr:row>28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438149</xdr:colOff>
      <xdr:row>9</xdr:row>
      <xdr:rowOff>142874</xdr:rowOff>
    </xdr:from>
    <xdr:to>
      <xdr:col>18</xdr:col>
      <xdr:colOff>257175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307975</xdr:colOff>
      <xdr:row>47</xdr:row>
      <xdr:rowOff>142875</xdr:rowOff>
    </xdr:from>
    <xdr:to>
      <xdr:col>7</xdr:col>
      <xdr:colOff>612775</xdr:colOff>
      <xdr:row>62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428625</xdr:colOff>
      <xdr:row>28</xdr:row>
      <xdr:rowOff>161925</xdr:rowOff>
    </xdr:from>
    <xdr:to>
      <xdr:col>16</xdr:col>
      <xdr:colOff>123825</xdr:colOff>
      <xdr:row>43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361950</xdr:colOff>
      <xdr:row>29</xdr:row>
      <xdr:rowOff>57150</xdr:rowOff>
    </xdr:from>
    <xdr:to>
      <xdr:col>24</xdr:col>
      <xdr:colOff>57150</xdr:colOff>
      <xdr:row>43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171450</xdr:colOff>
      <xdr:row>12</xdr:row>
      <xdr:rowOff>161925</xdr:rowOff>
    </xdr:from>
    <xdr:to>
      <xdr:col>26</xdr:col>
      <xdr:colOff>476250</xdr:colOff>
      <xdr:row>27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5129</xdr:colOff>
      <xdr:row>13</xdr:row>
      <xdr:rowOff>35169</xdr:rowOff>
    </xdr:from>
    <xdr:to>
      <xdr:col>19</xdr:col>
      <xdr:colOff>374406</xdr:colOff>
      <xdr:row>27</xdr:row>
      <xdr:rowOff>116254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opLeftCell="A2" workbookViewId="0">
      <selection activeCell="E1" sqref="E1"/>
    </sheetView>
  </sheetViews>
  <sheetFormatPr baseColWidth="10" defaultColWidth="8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</v>
      </c>
      <c r="B2">
        <v>1998</v>
      </c>
      <c r="C2">
        <v>70</v>
      </c>
    </row>
    <row r="3" spans="1:3" x14ac:dyDescent="0.2">
      <c r="A3" t="s">
        <v>3</v>
      </c>
      <c r="B3">
        <v>1999</v>
      </c>
      <c r="C3">
        <v>67</v>
      </c>
    </row>
    <row r="4" spans="1:3" x14ac:dyDescent="0.2">
      <c r="A4" t="s">
        <v>3</v>
      </c>
      <c r="B4">
        <v>2000</v>
      </c>
      <c r="C4">
        <v>86</v>
      </c>
    </row>
    <row r="5" spans="1:3" x14ac:dyDescent="0.2">
      <c r="A5" t="s">
        <v>3</v>
      </c>
      <c r="B5">
        <v>2001</v>
      </c>
      <c r="C5">
        <v>45</v>
      </c>
    </row>
    <row r="6" spans="1:3" x14ac:dyDescent="0.2">
      <c r="A6" t="s">
        <v>3</v>
      </c>
      <c r="B6">
        <v>2002</v>
      </c>
      <c r="C6">
        <v>89</v>
      </c>
    </row>
    <row r="7" spans="1:3" x14ac:dyDescent="0.2">
      <c r="A7" t="s">
        <v>3</v>
      </c>
      <c r="B7">
        <v>2003</v>
      </c>
      <c r="C7">
        <v>77</v>
      </c>
    </row>
    <row r="8" spans="1:3" x14ac:dyDescent="0.2">
      <c r="A8" t="s">
        <v>3</v>
      </c>
      <c r="B8">
        <v>2004</v>
      </c>
      <c r="C8">
        <v>47</v>
      </c>
    </row>
    <row r="9" spans="1:3" x14ac:dyDescent="0.2">
      <c r="A9" t="s">
        <v>3</v>
      </c>
      <c r="B9">
        <v>2005</v>
      </c>
      <c r="C9">
        <v>40</v>
      </c>
    </row>
    <row r="10" spans="1:3" x14ac:dyDescent="0.2">
      <c r="A10" t="s">
        <v>3</v>
      </c>
      <c r="B10">
        <v>2006</v>
      </c>
      <c r="C10">
        <v>42</v>
      </c>
    </row>
    <row r="11" spans="1:3" x14ac:dyDescent="0.2">
      <c r="A11" t="s">
        <v>3</v>
      </c>
      <c r="B11">
        <v>2007</v>
      </c>
      <c r="C11">
        <v>21</v>
      </c>
    </row>
    <row r="12" spans="1:3" x14ac:dyDescent="0.2">
      <c r="A12" t="s">
        <v>3</v>
      </c>
      <c r="B12">
        <v>2008</v>
      </c>
      <c r="C12">
        <v>15</v>
      </c>
    </row>
    <row r="13" spans="1:3" x14ac:dyDescent="0.2">
      <c r="A13" t="s">
        <v>3</v>
      </c>
      <c r="B13">
        <v>2009</v>
      </c>
      <c r="C13">
        <v>15</v>
      </c>
    </row>
    <row r="14" spans="1:3" x14ac:dyDescent="0.2">
      <c r="A14" t="s">
        <v>3</v>
      </c>
      <c r="B14">
        <v>2010</v>
      </c>
      <c r="C14">
        <v>18</v>
      </c>
    </row>
    <row r="15" spans="1:3" x14ac:dyDescent="0.2">
      <c r="A15" t="s">
        <v>3</v>
      </c>
      <c r="B15">
        <v>2011</v>
      </c>
      <c r="C15">
        <v>20</v>
      </c>
    </row>
    <row r="16" spans="1:3" x14ac:dyDescent="0.2">
      <c r="A16" t="s">
        <v>3</v>
      </c>
      <c r="B16">
        <v>2012</v>
      </c>
      <c r="C16">
        <v>2</v>
      </c>
    </row>
    <row r="17" spans="1:3" x14ac:dyDescent="0.2">
      <c r="A17" t="s">
        <v>3</v>
      </c>
      <c r="B17">
        <v>2013</v>
      </c>
      <c r="C17">
        <v>3</v>
      </c>
    </row>
    <row r="18" spans="1:3" x14ac:dyDescent="0.2">
      <c r="A18" t="s">
        <v>3</v>
      </c>
      <c r="B18">
        <v>2014</v>
      </c>
      <c r="C18">
        <v>3</v>
      </c>
    </row>
    <row r="19" spans="1:3" x14ac:dyDescent="0.2">
      <c r="A19" t="s">
        <v>3</v>
      </c>
      <c r="B19">
        <v>2015</v>
      </c>
      <c r="C19">
        <v>22</v>
      </c>
    </row>
    <row r="20" spans="1:3" x14ac:dyDescent="0.2">
      <c r="A20" t="s">
        <v>3</v>
      </c>
      <c r="B20">
        <v>2016</v>
      </c>
      <c r="C20">
        <v>24</v>
      </c>
    </row>
    <row r="21" spans="1:3" x14ac:dyDescent="0.2">
      <c r="A21" t="s">
        <v>3</v>
      </c>
      <c r="B21">
        <v>2017</v>
      </c>
      <c r="C21">
        <v>26</v>
      </c>
    </row>
    <row r="22" spans="1:3" x14ac:dyDescent="0.2">
      <c r="A22" t="s">
        <v>3</v>
      </c>
      <c r="B22">
        <v>2018</v>
      </c>
      <c r="C22">
        <v>21</v>
      </c>
    </row>
    <row r="23" spans="1:3" x14ac:dyDescent="0.2">
      <c r="A23" t="s">
        <v>4</v>
      </c>
      <c r="B23">
        <v>1998</v>
      </c>
      <c r="C23">
        <v>31</v>
      </c>
    </row>
    <row r="24" spans="1:3" x14ac:dyDescent="0.2">
      <c r="A24" t="s">
        <v>4</v>
      </c>
      <c r="B24">
        <v>1999</v>
      </c>
      <c r="C24">
        <v>22</v>
      </c>
    </row>
    <row r="25" spans="1:3" x14ac:dyDescent="0.2">
      <c r="A25" t="s">
        <v>4</v>
      </c>
      <c r="B25">
        <v>2000</v>
      </c>
      <c r="C25">
        <v>27</v>
      </c>
    </row>
    <row r="26" spans="1:3" x14ac:dyDescent="0.2">
      <c r="A26" t="s">
        <v>4</v>
      </c>
      <c r="B26">
        <v>2001</v>
      </c>
      <c r="C26">
        <v>15</v>
      </c>
    </row>
    <row r="27" spans="1:3" x14ac:dyDescent="0.2">
      <c r="A27" t="s">
        <v>4</v>
      </c>
      <c r="B27">
        <v>2002</v>
      </c>
      <c r="C27">
        <v>24</v>
      </c>
    </row>
    <row r="28" spans="1:3" x14ac:dyDescent="0.2">
      <c r="A28" t="s">
        <v>4</v>
      </c>
      <c r="B28">
        <v>2003</v>
      </c>
      <c r="C28">
        <v>26</v>
      </c>
    </row>
    <row r="29" spans="1:3" x14ac:dyDescent="0.2">
      <c r="A29" t="s">
        <v>4</v>
      </c>
      <c r="B29">
        <v>2004</v>
      </c>
      <c r="C29">
        <v>18</v>
      </c>
    </row>
    <row r="30" spans="1:3" x14ac:dyDescent="0.2">
      <c r="A30" t="s">
        <v>4</v>
      </c>
      <c r="B30">
        <v>2005</v>
      </c>
      <c r="C30">
        <v>16</v>
      </c>
    </row>
    <row r="31" spans="1:3" x14ac:dyDescent="0.2">
      <c r="A31" t="s">
        <v>4</v>
      </c>
      <c r="B31">
        <v>2006</v>
      </c>
      <c r="C31">
        <v>11</v>
      </c>
    </row>
    <row r="32" spans="1:3" x14ac:dyDescent="0.2">
      <c r="A32" t="s">
        <v>4</v>
      </c>
      <c r="B32">
        <v>2007</v>
      </c>
      <c r="C32">
        <v>8</v>
      </c>
    </row>
    <row r="33" spans="1:3" x14ac:dyDescent="0.2">
      <c r="A33" t="s">
        <v>4</v>
      </c>
      <c r="B33">
        <v>2008</v>
      </c>
      <c r="C33">
        <v>6</v>
      </c>
    </row>
    <row r="34" spans="1:3" x14ac:dyDescent="0.2">
      <c r="A34" t="s">
        <v>4</v>
      </c>
      <c r="B34">
        <v>2009</v>
      </c>
      <c r="C34">
        <v>1</v>
      </c>
    </row>
    <row r="35" spans="1:3" x14ac:dyDescent="0.2">
      <c r="A35" t="s">
        <v>4</v>
      </c>
      <c r="B35">
        <v>2010</v>
      </c>
      <c r="C35">
        <v>7</v>
      </c>
    </row>
    <row r="36" spans="1:3" x14ac:dyDescent="0.2">
      <c r="A36" t="s">
        <v>4</v>
      </c>
      <c r="B36">
        <v>2011</v>
      </c>
      <c r="C36">
        <v>2</v>
      </c>
    </row>
    <row r="37" spans="1:3" x14ac:dyDescent="0.2">
      <c r="A37" t="s">
        <v>4</v>
      </c>
      <c r="B37">
        <v>2012</v>
      </c>
      <c r="C37">
        <v>6</v>
      </c>
    </row>
    <row r="38" spans="1:3" x14ac:dyDescent="0.2">
      <c r="A38" t="s">
        <v>4</v>
      </c>
      <c r="B38">
        <v>2013</v>
      </c>
      <c r="C38">
        <v>3</v>
      </c>
    </row>
    <row r="39" spans="1:3" x14ac:dyDescent="0.2">
      <c r="A39" t="s">
        <v>4</v>
      </c>
      <c r="B39">
        <v>2014</v>
      </c>
      <c r="C39">
        <v>1</v>
      </c>
    </row>
    <row r="40" spans="1:3" x14ac:dyDescent="0.2">
      <c r="A40" t="s">
        <v>4</v>
      </c>
      <c r="B40">
        <v>2015</v>
      </c>
      <c r="C40">
        <v>4</v>
      </c>
    </row>
    <row r="41" spans="1:3" x14ac:dyDescent="0.2">
      <c r="A41" t="s">
        <v>4</v>
      </c>
      <c r="B41">
        <v>2016</v>
      </c>
      <c r="C41">
        <v>2</v>
      </c>
    </row>
    <row r="42" spans="1:3" x14ac:dyDescent="0.2">
      <c r="A42" t="s">
        <v>4</v>
      </c>
      <c r="B42">
        <v>2017</v>
      </c>
      <c r="C42">
        <v>1</v>
      </c>
    </row>
    <row r="43" spans="1:3" x14ac:dyDescent="0.2">
      <c r="A43" t="s">
        <v>4</v>
      </c>
      <c r="B43">
        <v>2018</v>
      </c>
      <c r="C43">
        <v>3</v>
      </c>
    </row>
    <row r="44" spans="1:3" x14ac:dyDescent="0.2">
      <c r="B44">
        <v>1998</v>
      </c>
      <c r="C44">
        <v>101</v>
      </c>
    </row>
    <row r="45" spans="1:3" x14ac:dyDescent="0.2">
      <c r="B45">
        <v>1999</v>
      </c>
      <c r="C45">
        <v>89</v>
      </c>
    </row>
    <row r="46" spans="1:3" x14ac:dyDescent="0.2">
      <c r="B46">
        <v>2000</v>
      </c>
      <c r="C46">
        <v>113</v>
      </c>
    </row>
    <row r="47" spans="1:3" x14ac:dyDescent="0.2">
      <c r="B47">
        <v>2001</v>
      </c>
      <c r="C47">
        <v>60</v>
      </c>
    </row>
    <row r="48" spans="1:3" x14ac:dyDescent="0.2">
      <c r="B48">
        <v>2002</v>
      </c>
      <c r="C48">
        <v>113</v>
      </c>
    </row>
    <row r="49" spans="2:3" x14ac:dyDescent="0.2">
      <c r="B49">
        <v>2003</v>
      </c>
      <c r="C49">
        <v>103</v>
      </c>
    </row>
    <row r="50" spans="2:3" x14ac:dyDescent="0.2">
      <c r="B50">
        <v>2004</v>
      </c>
      <c r="C50">
        <v>65</v>
      </c>
    </row>
    <row r="51" spans="2:3" x14ac:dyDescent="0.2">
      <c r="B51">
        <v>2005</v>
      </c>
      <c r="C51">
        <v>56</v>
      </c>
    </row>
    <row r="52" spans="2:3" x14ac:dyDescent="0.2">
      <c r="B52">
        <v>2006</v>
      </c>
      <c r="C52">
        <v>53</v>
      </c>
    </row>
    <row r="53" spans="2:3" x14ac:dyDescent="0.2">
      <c r="B53">
        <v>2007</v>
      </c>
      <c r="C53">
        <v>29</v>
      </c>
    </row>
    <row r="54" spans="2:3" x14ac:dyDescent="0.2">
      <c r="B54">
        <v>2008</v>
      </c>
      <c r="C54">
        <v>21</v>
      </c>
    </row>
    <row r="55" spans="2:3" x14ac:dyDescent="0.2">
      <c r="B55">
        <v>2009</v>
      </c>
      <c r="C55">
        <v>16</v>
      </c>
    </row>
    <row r="56" spans="2:3" x14ac:dyDescent="0.2">
      <c r="B56">
        <v>2010</v>
      </c>
      <c r="C56">
        <v>25</v>
      </c>
    </row>
    <row r="57" spans="2:3" x14ac:dyDescent="0.2">
      <c r="B57">
        <v>2011</v>
      </c>
      <c r="C57">
        <v>22</v>
      </c>
    </row>
    <row r="58" spans="2:3" x14ac:dyDescent="0.2">
      <c r="B58">
        <v>2012</v>
      </c>
      <c r="C58">
        <v>8</v>
      </c>
    </row>
    <row r="59" spans="2:3" x14ac:dyDescent="0.2">
      <c r="B59">
        <v>2013</v>
      </c>
      <c r="C59">
        <v>6</v>
      </c>
    </row>
    <row r="60" spans="2:3" x14ac:dyDescent="0.2">
      <c r="B60">
        <v>2014</v>
      </c>
      <c r="C60">
        <v>4</v>
      </c>
    </row>
    <row r="61" spans="2:3" x14ac:dyDescent="0.2">
      <c r="B61">
        <v>2015</v>
      </c>
      <c r="C61">
        <v>26</v>
      </c>
    </row>
    <row r="62" spans="2:3" x14ac:dyDescent="0.2">
      <c r="B62">
        <v>2016</v>
      </c>
      <c r="C62">
        <v>26</v>
      </c>
    </row>
    <row r="63" spans="2:3" x14ac:dyDescent="0.2">
      <c r="B63">
        <v>2017</v>
      </c>
      <c r="C63">
        <v>27</v>
      </c>
    </row>
    <row r="64" spans="2:3" x14ac:dyDescent="0.2">
      <c r="B64">
        <v>2018</v>
      </c>
      <c r="C64">
        <v>24</v>
      </c>
    </row>
    <row r="65" spans="2:3" x14ac:dyDescent="0.2">
      <c r="B65">
        <v>1998</v>
      </c>
      <c r="C65">
        <v>987</v>
      </c>
    </row>
  </sheetData>
  <sortState ref="A2:C65">
    <sortCondition ref="A2:A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workbookViewId="0">
      <selection activeCell="B13" sqref="B13:B15"/>
    </sheetView>
  </sheetViews>
  <sheetFormatPr baseColWidth="10" defaultColWidth="8.83203125" defaultRowHeight="15" x14ac:dyDescent="0.2"/>
  <sheetData>
    <row r="1" spans="1:5" x14ac:dyDescent="0.2">
      <c r="B1" t="s">
        <v>5</v>
      </c>
      <c r="C1" t="s">
        <v>6</v>
      </c>
      <c r="D1" t="s">
        <v>7</v>
      </c>
      <c r="E1" t="s">
        <v>8</v>
      </c>
    </row>
    <row r="2" spans="1:5" x14ac:dyDescent="0.2">
      <c r="A2">
        <v>1998</v>
      </c>
      <c r="B2">
        <v>70</v>
      </c>
      <c r="C2">
        <v>31</v>
      </c>
      <c r="D2">
        <v>101</v>
      </c>
      <c r="E2" s="1">
        <f>B2/D2</f>
        <v>0.69306930693069302</v>
      </c>
    </row>
    <row r="3" spans="1:5" x14ac:dyDescent="0.2">
      <c r="A3">
        <v>1999</v>
      </c>
      <c r="B3">
        <v>67</v>
      </c>
      <c r="C3">
        <v>22</v>
      </c>
      <c r="D3">
        <v>89</v>
      </c>
      <c r="E3" s="1">
        <f t="shared" ref="E3:E21" si="0">B3/D3</f>
        <v>0.7528089887640449</v>
      </c>
    </row>
    <row r="4" spans="1:5" x14ac:dyDescent="0.2">
      <c r="A4">
        <v>2000</v>
      </c>
      <c r="B4">
        <v>86</v>
      </c>
      <c r="C4">
        <v>27</v>
      </c>
      <c r="D4">
        <v>113</v>
      </c>
      <c r="E4" s="1">
        <f t="shared" si="0"/>
        <v>0.76106194690265483</v>
      </c>
    </row>
    <row r="5" spans="1:5" x14ac:dyDescent="0.2">
      <c r="A5">
        <v>2001</v>
      </c>
      <c r="B5">
        <v>45</v>
      </c>
      <c r="C5">
        <v>15</v>
      </c>
      <c r="D5">
        <v>60</v>
      </c>
      <c r="E5" s="1">
        <f t="shared" si="0"/>
        <v>0.75</v>
      </c>
    </row>
    <row r="6" spans="1:5" x14ac:dyDescent="0.2">
      <c r="A6">
        <v>2002</v>
      </c>
      <c r="B6">
        <v>89</v>
      </c>
      <c r="C6">
        <v>24</v>
      </c>
      <c r="D6">
        <v>113</v>
      </c>
      <c r="E6" s="1">
        <f t="shared" si="0"/>
        <v>0.78761061946902655</v>
      </c>
    </row>
    <row r="7" spans="1:5" x14ac:dyDescent="0.2">
      <c r="A7">
        <v>2003</v>
      </c>
      <c r="B7">
        <v>77</v>
      </c>
      <c r="C7">
        <v>26</v>
      </c>
      <c r="D7">
        <v>103</v>
      </c>
      <c r="E7" s="1">
        <f t="shared" si="0"/>
        <v>0.74757281553398058</v>
      </c>
    </row>
    <row r="8" spans="1:5" x14ac:dyDescent="0.2">
      <c r="A8">
        <v>2004</v>
      </c>
      <c r="B8">
        <v>47</v>
      </c>
      <c r="C8">
        <v>18</v>
      </c>
      <c r="D8">
        <v>65</v>
      </c>
      <c r="E8" s="1">
        <f t="shared" si="0"/>
        <v>0.72307692307692306</v>
      </c>
    </row>
    <row r="9" spans="1:5" x14ac:dyDescent="0.2">
      <c r="A9">
        <v>2005</v>
      </c>
      <c r="B9">
        <v>40</v>
      </c>
      <c r="C9">
        <v>16</v>
      </c>
      <c r="D9">
        <v>56</v>
      </c>
      <c r="E9" s="1">
        <f t="shared" si="0"/>
        <v>0.7142857142857143</v>
      </c>
    </row>
    <row r="10" spans="1:5" x14ac:dyDescent="0.2">
      <c r="A10">
        <v>2006</v>
      </c>
      <c r="B10">
        <v>42</v>
      </c>
      <c r="C10">
        <v>11</v>
      </c>
      <c r="D10">
        <v>53</v>
      </c>
      <c r="E10" s="1">
        <f t="shared" si="0"/>
        <v>0.79245283018867929</v>
      </c>
    </row>
    <row r="11" spans="1:5" x14ac:dyDescent="0.2">
      <c r="A11">
        <v>2007</v>
      </c>
      <c r="B11">
        <v>21</v>
      </c>
      <c r="C11">
        <v>8</v>
      </c>
      <c r="D11">
        <v>29</v>
      </c>
      <c r="E11" s="1">
        <f t="shared" si="0"/>
        <v>0.72413793103448276</v>
      </c>
    </row>
    <row r="12" spans="1:5" x14ac:dyDescent="0.2">
      <c r="A12">
        <v>2008</v>
      </c>
      <c r="B12">
        <v>15</v>
      </c>
      <c r="C12">
        <v>6</v>
      </c>
      <c r="D12">
        <v>21</v>
      </c>
      <c r="E12" s="1">
        <f t="shared" si="0"/>
        <v>0.7142857142857143</v>
      </c>
    </row>
    <row r="13" spans="1:5" x14ac:dyDescent="0.2">
      <c r="A13">
        <v>2009</v>
      </c>
      <c r="B13">
        <v>15</v>
      </c>
      <c r="C13">
        <v>1</v>
      </c>
      <c r="D13">
        <v>16</v>
      </c>
      <c r="E13" s="1">
        <f t="shared" si="0"/>
        <v>0.9375</v>
      </c>
    </row>
    <row r="14" spans="1:5" x14ac:dyDescent="0.2">
      <c r="A14">
        <v>2010</v>
      </c>
      <c r="B14">
        <v>18</v>
      </c>
      <c r="C14">
        <v>7</v>
      </c>
      <c r="D14">
        <v>25</v>
      </c>
      <c r="E14" s="1">
        <f t="shared" si="0"/>
        <v>0.72</v>
      </c>
    </row>
    <row r="15" spans="1:5" x14ac:dyDescent="0.2">
      <c r="A15">
        <v>2011</v>
      </c>
      <c r="B15">
        <v>20</v>
      </c>
      <c r="C15">
        <v>2</v>
      </c>
      <c r="D15">
        <v>22</v>
      </c>
      <c r="E15" s="1">
        <f t="shared" si="0"/>
        <v>0.90909090909090906</v>
      </c>
    </row>
    <row r="16" spans="1:5" x14ac:dyDescent="0.2">
      <c r="A16">
        <v>2012</v>
      </c>
      <c r="B16">
        <v>2</v>
      </c>
      <c r="C16">
        <v>6</v>
      </c>
      <c r="D16">
        <v>8</v>
      </c>
      <c r="E16" s="1">
        <f t="shared" si="0"/>
        <v>0.25</v>
      </c>
    </row>
    <row r="17" spans="1:7" x14ac:dyDescent="0.2">
      <c r="A17">
        <v>2013</v>
      </c>
      <c r="B17">
        <v>3</v>
      </c>
      <c r="C17">
        <v>3</v>
      </c>
      <c r="D17">
        <v>6</v>
      </c>
      <c r="E17" s="1">
        <f t="shared" si="0"/>
        <v>0.5</v>
      </c>
    </row>
    <row r="18" spans="1:7" x14ac:dyDescent="0.2">
      <c r="A18">
        <v>2014</v>
      </c>
      <c r="B18">
        <v>3</v>
      </c>
      <c r="C18">
        <v>1</v>
      </c>
      <c r="D18">
        <v>4</v>
      </c>
      <c r="E18" s="1">
        <f t="shared" si="0"/>
        <v>0.75</v>
      </c>
    </row>
    <row r="19" spans="1:7" x14ac:dyDescent="0.2">
      <c r="A19">
        <v>2015</v>
      </c>
      <c r="B19">
        <v>22</v>
      </c>
      <c r="C19">
        <v>4</v>
      </c>
      <c r="D19">
        <v>26</v>
      </c>
      <c r="E19" s="1">
        <f t="shared" si="0"/>
        <v>0.84615384615384615</v>
      </c>
    </row>
    <row r="20" spans="1:7" x14ac:dyDescent="0.2">
      <c r="A20">
        <v>2016</v>
      </c>
      <c r="B20">
        <v>24</v>
      </c>
      <c r="C20">
        <v>2</v>
      </c>
      <c r="D20">
        <v>26</v>
      </c>
      <c r="E20" s="1">
        <f t="shared" si="0"/>
        <v>0.92307692307692313</v>
      </c>
    </row>
    <row r="21" spans="1:7" x14ac:dyDescent="0.2">
      <c r="A21">
        <v>2017</v>
      </c>
      <c r="B21">
        <v>26</v>
      </c>
      <c r="C21">
        <v>1</v>
      </c>
      <c r="D21">
        <v>27</v>
      </c>
      <c r="E21" s="1">
        <f t="shared" si="0"/>
        <v>0.96296296296296291</v>
      </c>
    </row>
    <row r="22" spans="1:7" x14ac:dyDescent="0.2">
      <c r="A22">
        <v>2018</v>
      </c>
      <c r="B22">
        <v>21</v>
      </c>
      <c r="C22">
        <v>3</v>
      </c>
      <c r="D22">
        <v>24</v>
      </c>
      <c r="E22" s="1">
        <f>B22/D22</f>
        <v>0.875</v>
      </c>
    </row>
    <row r="23" spans="1:7" x14ac:dyDescent="0.2">
      <c r="A23">
        <v>2019</v>
      </c>
      <c r="B23">
        <v>4</v>
      </c>
      <c r="C23">
        <v>3</v>
      </c>
      <c r="D23">
        <v>7</v>
      </c>
      <c r="E23" s="1">
        <f t="shared" ref="E23:E29" si="1">B23/D23</f>
        <v>0.5714285714285714</v>
      </c>
    </row>
    <row r="24" spans="1:7" x14ac:dyDescent="0.2">
      <c r="A24" t="s">
        <v>45</v>
      </c>
      <c r="B24">
        <v>10</v>
      </c>
      <c r="D24">
        <v>10</v>
      </c>
      <c r="E24" s="1">
        <f>B24/D24</f>
        <v>1</v>
      </c>
    </row>
    <row r="25" spans="1:7" x14ac:dyDescent="0.2">
      <c r="A25">
        <v>2021</v>
      </c>
      <c r="B25">
        <v>20</v>
      </c>
      <c r="C25">
        <v>2</v>
      </c>
      <c r="D25">
        <v>22</v>
      </c>
      <c r="E25" s="1">
        <f t="shared" si="1"/>
        <v>0.90909090909090906</v>
      </c>
    </row>
    <row r="26" spans="1:7" x14ac:dyDescent="0.2">
      <c r="A26" t="s">
        <v>42</v>
      </c>
      <c r="B26">
        <v>0</v>
      </c>
      <c r="C26">
        <v>0</v>
      </c>
      <c r="D26">
        <v>0</v>
      </c>
      <c r="E26" s="1" t="e">
        <f>B26/D26</f>
        <v>#DIV/0!</v>
      </c>
    </row>
    <row r="27" spans="1:7" x14ac:dyDescent="0.2">
      <c r="A27">
        <v>2023</v>
      </c>
      <c r="B27">
        <v>11</v>
      </c>
      <c r="D27">
        <v>11</v>
      </c>
      <c r="E27" s="1">
        <f t="shared" si="1"/>
        <v>1</v>
      </c>
    </row>
    <row r="28" spans="1:7" x14ac:dyDescent="0.2">
      <c r="A28">
        <v>2024</v>
      </c>
      <c r="B28">
        <v>7</v>
      </c>
      <c r="C28">
        <v>0</v>
      </c>
      <c r="D28">
        <v>7</v>
      </c>
      <c r="E28" s="1">
        <f t="shared" si="1"/>
        <v>1</v>
      </c>
      <c r="F28" t="s">
        <v>43</v>
      </c>
    </row>
    <row r="29" spans="1:7" x14ac:dyDescent="0.2">
      <c r="A29">
        <v>2025</v>
      </c>
      <c r="B29">
        <v>1</v>
      </c>
      <c r="C29">
        <v>7</v>
      </c>
      <c r="D29">
        <v>8</v>
      </c>
      <c r="E29" s="1">
        <f t="shared" si="1"/>
        <v>0.125</v>
      </c>
      <c r="F29">
        <v>10</v>
      </c>
      <c r="G29">
        <v>3</v>
      </c>
    </row>
    <row r="31" spans="1:7" x14ac:dyDescent="0.2">
      <c r="A31" t="s">
        <v>25</v>
      </c>
      <c r="B31">
        <f>AVERAGE(B2:B22)</f>
        <v>35.857142857142854</v>
      </c>
      <c r="C31">
        <f>AVERAGE(C2:C22)</f>
        <v>11.142857142857142</v>
      </c>
    </row>
    <row r="32" spans="1:7" x14ac:dyDescent="0.2">
      <c r="A32" t="s">
        <v>26</v>
      </c>
      <c r="B32">
        <f>MIN(B2:B22)</f>
        <v>2</v>
      </c>
      <c r="C32">
        <f>MIN(C2:C22)</f>
        <v>1</v>
      </c>
    </row>
    <row r="33" spans="1:3" x14ac:dyDescent="0.2">
      <c r="A33" t="s">
        <v>27</v>
      </c>
      <c r="B33">
        <f>MAX(B2:B22)</f>
        <v>89</v>
      </c>
      <c r="C33">
        <f>MAX(C2:C22)</f>
        <v>31</v>
      </c>
    </row>
    <row r="34" spans="1:3" x14ac:dyDescent="0.2">
      <c r="A34" t="s">
        <v>28</v>
      </c>
      <c r="B34">
        <f>STDEV(B2:B22)</f>
        <v>27.428608630927151</v>
      </c>
      <c r="C34">
        <f>STDEV(C2:C22)</f>
        <v>9.9362252102381134</v>
      </c>
    </row>
    <row r="35" spans="1:3" x14ac:dyDescent="0.2">
      <c r="A35" t="s">
        <v>29</v>
      </c>
      <c r="B35">
        <f>B34/B31*100</f>
        <v>76.49412765597215</v>
      </c>
      <c r="C35">
        <f>C34/C31*100</f>
        <v>89.171251886752302</v>
      </c>
    </row>
    <row r="37" spans="1:3" x14ac:dyDescent="0.2">
      <c r="A37" t="s">
        <v>48</v>
      </c>
    </row>
    <row r="38" spans="1:3" x14ac:dyDescent="0.2">
      <c r="B38">
        <f>AVERAGE(B12:B27)</f>
        <v>13.375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2"/>
  <sheetViews>
    <sheetView workbookViewId="0">
      <selection activeCell="E70" sqref="E70"/>
    </sheetView>
  </sheetViews>
  <sheetFormatPr baseColWidth="10" defaultColWidth="8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9</v>
      </c>
      <c r="B2">
        <v>1998</v>
      </c>
      <c r="C2">
        <v>27</v>
      </c>
    </row>
    <row r="3" spans="1:3" x14ac:dyDescent="0.2">
      <c r="A3" t="s">
        <v>9</v>
      </c>
      <c r="B3">
        <v>1999</v>
      </c>
      <c r="C3">
        <v>18</v>
      </c>
    </row>
    <row r="4" spans="1:3" x14ac:dyDescent="0.2">
      <c r="A4" t="s">
        <v>9</v>
      </c>
      <c r="B4">
        <v>2000</v>
      </c>
      <c r="C4">
        <v>18</v>
      </c>
    </row>
    <row r="5" spans="1:3" x14ac:dyDescent="0.2">
      <c r="A5" t="s">
        <v>9</v>
      </c>
      <c r="B5">
        <v>2001</v>
      </c>
      <c r="C5">
        <v>11</v>
      </c>
    </row>
    <row r="6" spans="1:3" x14ac:dyDescent="0.2">
      <c r="A6" t="s">
        <v>9</v>
      </c>
      <c r="B6">
        <v>2002</v>
      </c>
      <c r="C6">
        <v>20</v>
      </c>
    </row>
    <row r="7" spans="1:3" x14ac:dyDescent="0.2">
      <c r="A7" t="s">
        <v>9</v>
      </c>
      <c r="B7">
        <v>2003</v>
      </c>
      <c r="C7">
        <v>40</v>
      </c>
    </row>
    <row r="8" spans="1:3" x14ac:dyDescent="0.2">
      <c r="A8" t="s">
        <v>9</v>
      </c>
      <c r="B8">
        <v>2004</v>
      </c>
      <c r="C8">
        <v>19</v>
      </c>
    </row>
    <row r="9" spans="1:3" x14ac:dyDescent="0.2">
      <c r="A9" t="s">
        <v>9</v>
      </c>
      <c r="B9">
        <v>2005</v>
      </c>
      <c r="C9">
        <v>4</v>
      </c>
    </row>
    <row r="10" spans="1:3" x14ac:dyDescent="0.2">
      <c r="A10" t="s">
        <v>9</v>
      </c>
      <c r="B10">
        <v>2006</v>
      </c>
      <c r="C10">
        <v>15</v>
      </c>
    </row>
    <row r="11" spans="1:3" x14ac:dyDescent="0.2">
      <c r="A11" t="s">
        <v>9</v>
      </c>
      <c r="B11">
        <v>2007</v>
      </c>
      <c r="C11">
        <v>12</v>
      </c>
    </row>
    <row r="12" spans="1:3" x14ac:dyDescent="0.2">
      <c r="A12" t="s">
        <v>9</v>
      </c>
      <c r="B12">
        <v>2008</v>
      </c>
      <c r="C12">
        <v>22</v>
      </c>
    </row>
    <row r="13" spans="1:3" x14ac:dyDescent="0.2">
      <c r="A13" t="s">
        <v>9</v>
      </c>
      <c r="B13">
        <v>2009</v>
      </c>
      <c r="C13">
        <v>24</v>
      </c>
    </row>
    <row r="14" spans="1:3" x14ac:dyDescent="0.2">
      <c r="A14" t="s">
        <v>9</v>
      </c>
      <c r="B14">
        <v>2010</v>
      </c>
      <c r="C14">
        <v>34</v>
      </c>
    </row>
    <row r="15" spans="1:3" x14ac:dyDescent="0.2">
      <c r="A15" t="s">
        <v>9</v>
      </c>
      <c r="B15">
        <v>2011</v>
      </c>
      <c r="C15">
        <v>21</v>
      </c>
    </row>
    <row r="16" spans="1:3" x14ac:dyDescent="0.2">
      <c r="A16" t="s">
        <v>9</v>
      </c>
      <c r="B16">
        <v>2012</v>
      </c>
      <c r="C16">
        <v>17</v>
      </c>
    </row>
    <row r="17" spans="1:3" x14ac:dyDescent="0.2">
      <c r="A17" t="s">
        <v>9</v>
      </c>
      <c r="B17">
        <v>2013</v>
      </c>
      <c r="C17">
        <v>0</v>
      </c>
    </row>
    <row r="18" spans="1:3" x14ac:dyDescent="0.2">
      <c r="A18" t="s">
        <v>9</v>
      </c>
      <c r="B18">
        <v>2014</v>
      </c>
      <c r="C18">
        <v>14</v>
      </c>
    </row>
    <row r="19" spans="1:3" x14ac:dyDescent="0.2">
      <c r="A19" t="s">
        <v>9</v>
      </c>
      <c r="B19">
        <v>2015</v>
      </c>
      <c r="C19">
        <v>23</v>
      </c>
    </row>
    <row r="20" spans="1:3" x14ac:dyDescent="0.2">
      <c r="A20" t="s">
        <v>9</v>
      </c>
      <c r="B20">
        <v>2016</v>
      </c>
      <c r="C20">
        <v>29</v>
      </c>
    </row>
    <row r="21" spans="1:3" x14ac:dyDescent="0.2">
      <c r="A21" t="s">
        <v>9</v>
      </c>
      <c r="B21">
        <v>2017</v>
      </c>
      <c r="C21">
        <v>34</v>
      </c>
    </row>
    <row r="22" spans="1:3" x14ac:dyDescent="0.2">
      <c r="A22" t="s">
        <v>9</v>
      </c>
      <c r="B22">
        <v>2018</v>
      </c>
      <c r="C22">
        <v>23</v>
      </c>
    </row>
    <row r="23" spans="1:3" x14ac:dyDescent="0.2">
      <c r="A23" t="s">
        <v>10</v>
      </c>
      <c r="B23">
        <v>1998</v>
      </c>
      <c r="C23">
        <v>57</v>
      </c>
    </row>
    <row r="24" spans="1:3" x14ac:dyDescent="0.2">
      <c r="A24" t="s">
        <v>10</v>
      </c>
      <c r="B24">
        <v>1999</v>
      </c>
      <c r="C24">
        <v>58</v>
      </c>
    </row>
    <row r="25" spans="1:3" x14ac:dyDescent="0.2">
      <c r="A25" t="s">
        <v>10</v>
      </c>
      <c r="B25">
        <v>2000</v>
      </c>
      <c r="C25">
        <v>43</v>
      </c>
    </row>
    <row r="26" spans="1:3" x14ac:dyDescent="0.2">
      <c r="A26" t="s">
        <v>10</v>
      </c>
      <c r="B26">
        <v>2001</v>
      </c>
      <c r="C26">
        <v>57</v>
      </c>
    </row>
    <row r="27" spans="1:3" x14ac:dyDescent="0.2">
      <c r="A27" t="s">
        <v>10</v>
      </c>
      <c r="B27">
        <v>2002</v>
      </c>
      <c r="C27">
        <v>93</v>
      </c>
    </row>
    <row r="28" spans="1:3" x14ac:dyDescent="0.2">
      <c r="A28" t="s">
        <v>10</v>
      </c>
      <c r="B28">
        <v>2003</v>
      </c>
      <c r="C28">
        <v>70</v>
      </c>
    </row>
    <row r="29" spans="1:3" x14ac:dyDescent="0.2">
      <c r="A29" t="s">
        <v>10</v>
      </c>
      <c r="B29">
        <v>2004</v>
      </c>
      <c r="C29">
        <v>46</v>
      </c>
    </row>
    <row r="30" spans="1:3" x14ac:dyDescent="0.2">
      <c r="A30" t="s">
        <v>10</v>
      </c>
      <c r="B30">
        <v>2005</v>
      </c>
      <c r="C30">
        <v>10</v>
      </c>
    </row>
    <row r="31" spans="1:3" x14ac:dyDescent="0.2">
      <c r="A31" t="s">
        <v>10</v>
      </c>
      <c r="B31">
        <v>2006</v>
      </c>
      <c r="C31">
        <v>25</v>
      </c>
    </row>
    <row r="32" spans="1:3" x14ac:dyDescent="0.2">
      <c r="A32" t="s">
        <v>10</v>
      </c>
      <c r="B32">
        <v>2007</v>
      </c>
      <c r="C32">
        <v>71</v>
      </c>
    </row>
    <row r="33" spans="1:3" x14ac:dyDescent="0.2">
      <c r="A33" t="s">
        <v>10</v>
      </c>
      <c r="B33">
        <v>2008</v>
      </c>
      <c r="C33">
        <v>38</v>
      </c>
    </row>
    <row r="34" spans="1:3" x14ac:dyDescent="0.2">
      <c r="A34" t="s">
        <v>10</v>
      </c>
      <c r="B34">
        <v>2009</v>
      </c>
      <c r="C34">
        <v>46</v>
      </c>
    </row>
    <row r="35" spans="1:3" x14ac:dyDescent="0.2">
      <c r="A35" t="s">
        <v>10</v>
      </c>
      <c r="B35">
        <v>2010</v>
      </c>
      <c r="C35">
        <v>38</v>
      </c>
    </row>
    <row r="36" spans="1:3" x14ac:dyDescent="0.2">
      <c r="A36" t="s">
        <v>10</v>
      </c>
      <c r="B36">
        <v>2011</v>
      </c>
      <c r="C36">
        <v>24</v>
      </c>
    </row>
    <row r="37" spans="1:3" x14ac:dyDescent="0.2">
      <c r="A37" t="s">
        <v>10</v>
      </c>
      <c r="B37">
        <v>2012</v>
      </c>
      <c r="C37">
        <v>0</v>
      </c>
    </row>
    <row r="38" spans="1:3" x14ac:dyDescent="0.2">
      <c r="A38" t="s">
        <v>10</v>
      </c>
      <c r="B38">
        <v>2013</v>
      </c>
      <c r="C38">
        <v>0</v>
      </c>
    </row>
    <row r="39" spans="1:3" x14ac:dyDescent="0.2">
      <c r="A39" t="s">
        <v>10</v>
      </c>
      <c r="B39">
        <v>2014</v>
      </c>
      <c r="C39">
        <v>0</v>
      </c>
    </row>
    <row r="40" spans="1:3" x14ac:dyDescent="0.2">
      <c r="A40" t="s">
        <v>10</v>
      </c>
      <c r="B40">
        <v>2015</v>
      </c>
      <c r="C40">
        <v>21</v>
      </c>
    </row>
    <row r="41" spans="1:3" x14ac:dyDescent="0.2">
      <c r="A41" t="s">
        <v>10</v>
      </c>
      <c r="B41">
        <v>2017</v>
      </c>
      <c r="C41">
        <v>16</v>
      </c>
    </row>
    <row r="42" spans="1:3" x14ac:dyDescent="0.2">
      <c r="A42" t="s">
        <v>10</v>
      </c>
      <c r="B42">
        <v>2018</v>
      </c>
      <c r="C42">
        <v>10</v>
      </c>
    </row>
    <row r="43" spans="1:3" x14ac:dyDescent="0.2">
      <c r="A43" t="s">
        <v>11</v>
      </c>
      <c r="B43">
        <v>1998</v>
      </c>
      <c r="C43">
        <v>25</v>
      </c>
    </row>
    <row r="44" spans="1:3" x14ac:dyDescent="0.2">
      <c r="A44" t="s">
        <v>11</v>
      </c>
      <c r="B44">
        <v>1999</v>
      </c>
      <c r="C44">
        <v>38</v>
      </c>
    </row>
    <row r="45" spans="1:3" x14ac:dyDescent="0.2">
      <c r="A45" t="s">
        <v>11</v>
      </c>
      <c r="B45">
        <v>2000</v>
      </c>
      <c r="C45">
        <v>28</v>
      </c>
    </row>
    <row r="46" spans="1:3" x14ac:dyDescent="0.2">
      <c r="A46" t="s">
        <v>11</v>
      </c>
      <c r="B46">
        <v>2001</v>
      </c>
      <c r="C46">
        <v>31</v>
      </c>
    </row>
    <row r="47" spans="1:3" x14ac:dyDescent="0.2">
      <c r="A47" t="s">
        <v>11</v>
      </c>
      <c r="B47">
        <v>2002</v>
      </c>
      <c r="C47">
        <v>91</v>
      </c>
    </row>
    <row r="48" spans="1:3" x14ac:dyDescent="0.2">
      <c r="A48" t="s">
        <v>11</v>
      </c>
      <c r="B48">
        <v>2003</v>
      </c>
      <c r="C48">
        <v>93</v>
      </c>
    </row>
    <row r="49" spans="1:3" x14ac:dyDescent="0.2">
      <c r="A49" t="s">
        <v>11</v>
      </c>
      <c r="B49">
        <v>2004</v>
      </c>
      <c r="C49">
        <v>41</v>
      </c>
    </row>
    <row r="50" spans="1:3" x14ac:dyDescent="0.2">
      <c r="A50" t="s">
        <v>11</v>
      </c>
      <c r="B50">
        <v>2005</v>
      </c>
      <c r="C50">
        <v>13</v>
      </c>
    </row>
    <row r="51" spans="1:3" x14ac:dyDescent="0.2">
      <c r="A51" t="s">
        <v>11</v>
      </c>
      <c r="B51">
        <v>2006</v>
      </c>
      <c r="C51">
        <v>10</v>
      </c>
    </row>
    <row r="52" spans="1:3" x14ac:dyDescent="0.2">
      <c r="A52" t="s">
        <v>11</v>
      </c>
      <c r="B52">
        <v>2007</v>
      </c>
      <c r="C52">
        <v>29</v>
      </c>
    </row>
    <row r="53" spans="1:3" x14ac:dyDescent="0.2">
      <c r="A53" t="s">
        <v>11</v>
      </c>
      <c r="B53">
        <v>2008</v>
      </c>
      <c r="C53">
        <v>32</v>
      </c>
    </row>
    <row r="54" spans="1:3" x14ac:dyDescent="0.2">
      <c r="A54" t="s">
        <v>11</v>
      </c>
      <c r="B54">
        <v>2009</v>
      </c>
      <c r="C54">
        <v>24</v>
      </c>
    </row>
    <row r="55" spans="1:3" x14ac:dyDescent="0.2">
      <c r="A55" t="s">
        <v>11</v>
      </c>
      <c r="B55">
        <v>2010</v>
      </c>
      <c r="C55">
        <v>26</v>
      </c>
    </row>
    <row r="56" spans="1:3" x14ac:dyDescent="0.2">
      <c r="A56" t="s">
        <v>11</v>
      </c>
      <c r="B56">
        <v>2011</v>
      </c>
      <c r="C56">
        <v>12</v>
      </c>
    </row>
    <row r="57" spans="1:3" x14ac:dyDescent="0.2">
      <c r="A57" t="s">
        <v>11</v>
      </c>
      <c r="B57">
        <v>2012</v>
      </c>
      <c r="C57">
        <v>0</v>
      </c>
    </row>
    <row r="58" spans="1:3" x14ac:dyDescent="0.2">
      <c r="A58" t="s">
        <v>11</v>
      </c>
      <c r="B58">
        <v>2013</v>
      </c>
      <c r="C58">
        <v>0</v>
      </c>
    </row>
    <row r="59" spans="1:3" x14ac:dyDescent="0.2">
      <c r="A59" t="s">
        <v>11</v>
      </c>
      <c r="B59">
        <v>2014</v>
      </c>
      <c r="C59">
        <v>0</v>
      </c>
    </row>
    <row r="60" spans="1:3" x14ac:dyDescent="0.2">
      <c r="A60" t="s">
        <v>11</v>
      </c>
      <c r="B60">
        <v>2015</v>
      </c>
      <c r="C60">
        <v>9</v>
      </c>
    </row>
    <row r="61" spans="1:3" x14ac:dyDescent="0.2">
      <c r="A61" t="s">
        <v>11</v>
      </c>
      <c r="B61">
        <v>2017</v>
      </c>
      <c r="C61">
        <v>11</v>
      </c>
    </row>
    <row r="62" spans="1:3" x14ac:dyDescent="0.2">
      <c r="A62" t="s">
        <v>11</v>
      </c>
      <c r="B62">
        <v>2018</v>
      </c>
      <c r="C62">
        <v>8</v>
      </c>
    </row>
    <row r="63" spans="1:3" x14ac:dyDescent="0.2">
      <c r="A63" t="s">
        <v>12</v>
      </c>
      <c r="B63">
        <v>2009</v>
      </c>
      <c r="C63">
        <v>16</v>
      </c>
    </row>
    <row r="64" spans="1:3" x14ac:dyDescent="0.2">
      <c r="A64" t="s">
        <v>12</v>
      </c>
      <c r="B64">
        <v>2010</v>
      </c>
      <c r="C64">
        <v>12</v>
      </c>
    </row>
    <row r="65" spans="1:3" x14ac:dyDescent="0.2">
      <c r="A65" t="s">
        <v>12</v>
      </c>
      <c r="B65">
        <v>2011</v>
      </c>
      <c r="C65">
        <v>7</v>
      </c>
    </row>
    <row r="66" spans="1:3" x14ac:dyDescent="0.2">
      <c r="A66" t="s">
        <v>12</v>
      </c>
      <c r="B66">
        <v>2012</v>
      </c>
      <c r="C66">
        <v>0</v>
      </c>
    </row>
    <row r="67" spans="1:3" x14ac:dyDescent="0.2">
      <c r="A67" t="s">
        <v>12</v>
      </c>
      <c r="B67">
        <v>2013</v>
      </c>
      <c r="C67">
        <v>0</v>
      </c>
    </row>
    <row r="68" spans="1:3" x14ac:dyDescent="0.2">
      <c r="A68" t="s">
        <v>12</v>
      </c>
      <c r="B68">
        <v>2015</v>
      </c>
      <c r="C68">
        <v>0</v>
      </c>
    </row>
    <row r="69" spans="1:3" x14ac:dyDescent="0.2">
      <c r="A69" t="s">
        <v>12</v>
      </c>
      <c r="B69">
        <v>2017</v>
      </c>
      <c r="C69">
        <v>4</v>
      </c>
    </row>
    <row r="70" spans="1:3" x14ac:dyDescent="0.2">
      <c r="A70" t="s">
        <v>12</v>
      </c>
      <c r="B70">
        <v>2018</v>
      </c>
      <c r="C70">
        <v>1</v>
      </c>
    </row>
    <row r="71" spans="1:3" x14ac:dyDescent="0.2">
      <c r="B71">
        <v>1998</v>
      </c>
      <c r="C71">
        <v>109</v>
      </c>
    </row>
    <row r="72" spans="1:3" x14ac:dyDescent="0.2">
      <c r="B72">
        <v>1999</v>
      </c>
      <c r="C72">
        <v>114</v>
      </c>
    </row>
    <row r="73" spans="1:3" x14ac:dyDescent="0.2">
      <c r="B73">
        <v>2000</v>
      </c>
      <c r="C73">
        <v>89</v>
      </c>
    </row>
    <row r="74" spans="1:3" x14ac:dyDescent="0.2">
      <c r="B74">
        <v>2001</v>
      </c>
      <c r="C74">
        <v>99</v>
      </c>
    </row>
    <row r="75" spans="1:3" x14ac:dyDescent="0.2">
      <c r="B75">
        <v>2002</v>
      </c>
      <c r="C75">
        <v>204</v>
      </c>
    </row>
    <row r="76" spans="1:3" x14ac:dyDescent="0.2">
      <c r="B76">
        <v>2003</v>
      </c>
      <c r="C76">
        <v>203</v>
      </c>
    </row>
    <row r="77" spans="1:3" x14ac:dyDescent="0.2">
      <c r="B77">
        <v>2004</v>
      </c>
      <c r="C77">
        <v>106</v>
      </c>
    </row>
    <row r="78" spans="1:3" x14ac:dyDescent="0.2">
      <c r="B78">
        <v>2005</v>
      </c>
      <c r="C78">
        <v>27</v>
      </c>
    </row>
    <row r="79" spans="1:3" x14ac:dyDescent="0.2">
      <c r="B79">
        <v>2006</v>
      </c>
      <c r="C79">
        <v>50</v>
      </c>
    </row>
    <row r="80" spans="1:3" x14ac:dyDescent="0.2">
      <c r="B80">
        <v>2007</v>
      </c>
      <c r="C80">
        <v>112</v>
      </c>
    </row>
    <row r="81" spans="2:3" x14ac:dyDescent="0.2">
      <c r="B81">
        <v>2008</v>
      </c>
      <c r="C81">
        <v>92</v>
      </c>
    </row>
    <row r="82" spans="2:3" x14ac:dyDescent="0.2">
      <c r="B82">
        <v>2009</v>
      </c>
      <c r="C82">
        <v>110</v>
      </c>
    </row>
    <row r="83" spans="2:3" x14ac:dyDescent="0.2">
      <c r="B83">
        <v>2010</v>
      </c>
      <c r="C83">
        <v>110</v>
      </c>
    </row>
    <row r="84" spans="2:3" x14ac:dyDescent="0.2">
      <c r="B84">
        <v>2011</v>
      </c>
      <c r="C84">
        <v>64</v>
      </c>
    </row>
    <row r="85" spans="2:3" x14ac:dyDescent="0.2">
      <c r="B85">
        <v>2012</v>
      </c>
      <c r="C85">
        <v>17</v>
      </c>
    </row>
    <row r="86" spans="2:3" x14ac:dyDescent="0.2">
      <c r="B86">
        <v>2013</v>
      </c>
      <c r="C86">
        <v>0</v>
      </c>
    </row>
    <row r="87" spans="2:3" x14ac:dyDescent="0.2">
      <c r="B87">
        <v>2014</v>
      </c>
      <c r="C87">
        <v>14</v>
      </c>
    </row>
    <row r="88" spans="2:3" x14ac:dyDescent="0.2">
      <c r="B88">
        <v>2015</v>
      </c>
      <c r="C88">
        <v>53</v>
      </c>
    </row>
    <row r="89" spans="2:3" x14ac:dyDescent="0.2">
      <c r="B89">
        <v>2016</v>
      </c>
      <c r="C89">
        <v>29</v>
      </c>
    </row>
    <row r="90" spans="2:3" x14ac:dyDescent="0.2">
      <c r="B90">
        <v>2017</v>
      </c>
      <c r="C90">
        <v>65</v>
      </c>
    </row>
    <row r="91" spans="2:3" x14ac:dyDescent="0.2">
      <c r="B91">
        <v>2018</v>
      </c>
      <c r="C91">
        <v>42</v>
      </c>
    </row>
    <row r="92" spans="2:3" x14ac:dyDescent="0.2">
      <c r="B92">
        <v>1998</v>
      </c>
      <c r="C92">
        <v>1709</v>
      </c>
    </row>
  </sheetData>
  <sortState ref="A2:C92">
    <sortCondition ref="A2:A9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zoomScale="130" zoomScaleNormal="130" workbookViewId="0">
      <selection activeCell="B40" sqref="B40"/>
    </sheetView>
  </sheetViews>
  <sheetFormatPr baseColWidth="10" defaultColWidth="8.83203125" defaultRowHeight="15" x14ac:dyDescent="0.2"/>
  <sheetData>
    <row r="1" spans="1:10" x14ac:dyDescent="0.2">
      <c r="B1" t="s">
        <v>13</v>
      </c>
      <c r="C1" t="s">
        <v>14</v>
      </c>
      <c r="D1" t="s">
        <v>15</v>
      </c>
      <c r="E1" t="s">
        <v>16</v>
      </c>
      <c r="F1" t="s">
        <v>20</v>
      </c>
    </row>
    <row r="2" spans="1:10" x14ac:dyDescent="0.2">
      <c r="A2">
        <v>1998</v>
      </c>
      <c r="B2">
        <v>27</v>
      </c>
      <c r="C2">
        <v>57</v>
      </c>
      <c r="D2">
        <v>25</v>
      </c>
    </row>
    <row r="3" spans="1:10" x14ac:dyDescent="0.2">
      <c r="A3">
        <v>1999</v>
      </c>
      <c r="B3">
        <v>18</v>
      </c>
      <c r="C3">
        <v>58</v>
      </c>
      <c r="D3">
        <v>38</v>
      </c>
    </row>
    <row r="4" spans="1:10" x14ac:dyDescent="0.2">
      <c r="A4">
        <v>2000</v>
      </c>
      <c r="B4">
        <v>18</v>
      </c>
      <c r="C4">
        <v>43</v>
      </c>
      <c r="D4">
        <v>28</v>
      </c>
    </row>
    <row r="5" spans="1:10" x14ac:dyDescent="0.2">
      <c r="A5">
        <v>2001</v>
      </c>
      <c r="B5">
        <v>11</v>
      </c>
      <c r="C5">
        <v>57</v>
      </c>
      <c r="D5">
        <v>31</v>
      </c>
    </row>
    <row r="6" spans="1:10" x14ac:dyDescent="0.2">
      <c r="A6">
        <v>2002</v>
      </c>
      <c r="B6">
        <v>20</v>
      </c>
      <c r="C6">
        <v>93</v>
      </c>
      <c r="D6">
        <v>91</v>
      </c>
    </row>
    <row r="7" spans="1:10" x14ac:dyDescent="0.2">
      <c r="A7">
        <v>2003</v>
      </c>
      <c r="B7">
        <v>40</v>
      </c>
      <c r="C7">
        <v>70</v>
      </c>
      <c r="D7">
        <v>93</v>
      </c>
      <c r="J7" s="2" t="s">
        <v>22</v>
      </c>
    </row>
    <row r="8" spans="1:10" x14ac:dyDescent="0.2">
      <c r="A8">
        <v>2004</v>
      </c>
      <c r="B8">
        <v>19</v>
      </c>
      <c r="C8">
        <v>46</v>
      </c>
      <c r="D8">
        <v>41</v>
      </c>
      <c r="J8" s="2" t="s">
        <v>23</v>
      </c>
    </row>
    <row r="9" spans="1:10" x14ac:dyDescent="0.2">
      <c r="A9">
        <v>2005</v>
      </c>
      <c r="B9">
        <v>4</v>
      </c>
      <c r="C9">
        <v>10</v>
      </c>
      <c r="D9">
        <v>13</v>
      </c>
      <c r="J9" s="3" t="s">
        <v>24</v>
      </c>
    </row>
    <row r="10" spans="1:10" x14ac:dyDescent="0.2">
      <c r="A10">
        <v>2006</v>
      </c>
      <c r="B10">
        <v>15</v>
      </c>
      <c r="C10">
        <v>25</v>
      </c>
      <c r="D10">
        <v>10</v>
      </c>
    </row>
    <row r="11" spans="1:10" x14ac:dyDescent="0.2">
      <c r="A11">
        <v>2007</v>
      </c>
      <c r="B11">
        <v>12</v>
      </c>
      <c r="C11">
        <v>71</v>
      </c>
      <c r="D11">
        <v>29</v>
      </c>
    </row>
    <row r="12" spans="1:10" x14ac:dyDescent="0.2">
      <c r="A12">
        <v>2008</v>
      </c>
      <c r="B12">
        <v>22</v>
      </c>
      <c r="C12">
        <v>38</v>
      </c>
      <c r="D12">
        <v>32</v>
      </c>
    </row>
    <row r="13" spans="1:10" x14ac:dyDescent="0.2">
      <c r="A13">
        <v>2009</v>
      </c>
      <c r="B13">
        <v>24</v>
      </c>
      <c r="C13">
        <v>46</v>
      </c>
      <c r="D13">
        <v>24</v>
      </c>
      <c r="E13">
        <v>16</v>
      </c>
      <c r="F13" t="s">
        <v>21</v>
      </c>
    </row>
    <row r="14" spans="1:10" x14ac:dyDescent="0.2">
      <c r="A14">
        <v>2010</v>
      </c>
      <c r="B14">
        <v>34</v>
      </c>
      <c r="C14">
        <v>38</v>
      </c>
      <c r="D14">
        <v>26</v>
      </c>
      <c r="E14">
        <v>12</v>
      </c>
      <c r="F14" t="s">
        <v>21</v>
      </c>
    </row>
    <row r="15" spans="1:10" x14ac:dyDescent="0.2">
      <c r="A15">
        <v>2011</v>
      </c>
      <c r="B15">
        <v>21</v>
      </c>
      <c r="C15">
        <v>24</v>
      </c>
      <c r="D15">
        <v>12</v>
      </c>
      <c r="E15">
        <v>7</v>
      </c>
      <c r="F15" t="s">
        <v>21</v>
      </c>
    </row>
    <row r="16" spans="1:10" x14ac:dyDescent="0.2">
      <c r="A16">
        <v>2012</v>
      </c>
      <c r="B16">
        <v>17</v>
      </c>
      <c r="F16" t="s">
        <v>17</v>
      </c>
    </row>
    <row r="17" spans="1:6" x14ac:dyDescent="0.2">
      <c r="A17">
        <v>2013</v>
      </c>
      <c r="E17">
        <v>0</v>
      </c>
      <c r="F17" t="s">
        <v>18</v>
      </c>
    </row>
    <row r="18" spans="1:6" x14ac:dyDescent="0.2">
      <c r="A18">
        <v>2014</v>
      </c>
      <c r="B18">
        <v>14</v>
      </c>
      <c r="C18">
        <v>0</v>
      </c>
      <c r="D18">
        <v>0</v>
      </c>
      <c r="F18" t="s">
        <v>17</v>
      </c>
    </row>
    <row r="19" spans="1:6" x14ac:dyDescent="0.2">
      <c r="A19">
        <v>2015</v>
      </c>
      <c r="B19">
        <v>23</v>
      </c>
      <c r="C19">
        <v>21</v>
      </c>
      <c r="D19">
        <v>9</v>
      </c>
      <c r="E19">
        <v>0</v>
      </c>
      <c r="F19" t="s">
        <v>21</v>
      </c>
    </row>
    <row r="20" spans="1:6" x14ac:dyDescent="0.2">
      <c r="A20">
        <v>2016</v>
      </c>
      <c r="B20">
        <v>29</v>
      </c>
      <c r="F20" t="s">
        <v>17</v>
      </c>
    </row>
    <row r="21" spans="1:6" x14ac:dyDescent="0.2">
      <c r="A21">
        <v>2017</v>
      </c>
      <c r="B21">
        <v>34</v>
      </c>
      <c r="C21">
        <v>16</v>
      </c>
      <c r="D21">
        <v>11</v>
      </c>
      <c r="E21">
        <v>4</v>
      </c>
      <c r="F21" t="s">
        <v>19</v>
      </c>
    </row>
    <row r="22" spans="1:6" x14ac:dyDescent="0.2">
      <c r="A22">
        <v>2018</v>
      </c>
      <c r="B22">
        <v>23</v>
      </c>
      <c r="C22">
        <v>10</v>
      </c>
      <c r="D22">
        <v>8</v>
      </c>
      <c r="E22">
        <v>1</v>
      </c>
      <c r="F22" t="s">
        <v>19</v>
      </c>
    </row>
    <row r="23" spans="1:6" x14ac:dyDescent="0.2">
      <c r="A23">
        <v>2019</v>
      </c>
      <c r="B23">
        <v>29</v>
      </c>
      <c r="C23">
        <v>36</v>
      </c>
      <c r="D23">
        <v>8</v>
      </c>
      <c r="E23">
        <v>2</v>
      </c>
    </row>
    <row r="24" spans="1:6" x14ac:dyDescent="0.2">
      <c r="A24" t="s">
        <v>45</v>
      </c>
      <c r="F24" t="s">
        <v>39</v>
      </c>
    </row>
    <row r="25" spans="1:6" x14ac:dyDescent="0.2">
      <c r="A25" t="s">
        <v>46</v>
      </c>
      <c r="B25">
        <v>3</v>
      </c>
      <c r="F25" t="s">
        <v>19</v>
      </c>
    </row>
    <row r="26" spans="1:6" x14ac:dyDescent="0.2">
      <c r="A26" t="s">
        <v>42</v>
      </c>
      <c r="B26" t="s">
        <v>40</v>
      </c>
    </row>
    <row r="27" spans="1:6" x14ac:dyDescent="0.2">
      <c r="A27" t="s">
        <v>44</v>
      </c>
      <c r="B27" t="s">
        <v>40</v>
      </c>
    </row>
    <row r="28" spans="1:6" x14ac:dyDescent="0.2">
      <c r="A28" t="s">
        <v>47</v>
      </c>
      <c r="B28">
        <v>15</v>
      </c>
    </row>
    <row r="29" spans="1:6" x14ac:dyDescent="0.2">
      <c r="A29">
        <v>2025</v>
      </c>
      <c r="B29">
        <v>18</v>
      </c>
      <c r="C29">
        <v>19</v>
      </c>
      <c r="D29">
        <v>14</v>
      </c>
      <c r="E29">
        <v>9</v>
      </c>
      <c r="F29" t="s">
        <v>41</v>
      </c>
    </row>
    <row r="31" spans="1:6" x14ac:dyDescent="0.2">
      <c r="A31" t="s">
        <v>25</v>
      </c>
      <c r="B31">
        <f>AVERAGE(B2:B29)</f>
        <v>20.416666666666668</v>
      </c>
      <c r="C31">
        <f>AVERAGE(C2:C29)</f>
        <v>38.9</v>
      </c>
      <c r="D31">
        <f>AVERAGE(D2:D29)</f>
        <v>27.15</v>
      </c>
    </row>
    <row r="32" spans="1:6" x14ac:dyDescent="0.2">
      <c r="A32" t="s">
        <v>26</v>
      </c>
      <c r="B32">
        <f>MIN(B2:B29)</f>
        <v>3</v>
      </c>
      <c r="C32">
        <f>MIN(C2:C29)</f>
        <v>0</v>
      </c>
      <c r="D32">
        <f>MIN(D2:D29)</f>
        <v>0</v>
      </c>
    </row>
    <row r="33" spans="1:4" x14ac:dyDescent="0.2">
      <c r="A33" t="s">
        <v>27</v>
      </c>
      <c r="B33">
        <f>MAX(B2:B29)</f>
        <v>40</v>
      </c>
      <c r="C33">
        <f>MAX(C2:C29)</f>
        <v>93</v>
      </c>
      <c r="D33">
        <f>MAX(D2:D29)</f>
        <v>93</v>
      </c>
    </row>
    <row r="34" spans="1:4" x14ac:dyDescent="0.2">
      <c r="A34" t="s">
        <v>28</v>
      </c>
      <c r="B34">
        <f>STDEV(B2:B29)</f>
        <v>8.9341390508380929</v>
      </c>
      <c r="C34">
        <f>STDEV(C2:C29)</f>
        <v>23.964666973648825</v>
      </c>
      <c r="D34">
        <f>STDEV(D2:D29)</f>
        <v>24.855953432782083</v>
      </c>
    </row>
    <row r="35" spans="1:4" x14ac:dyDescent="0.2">
      <c r="A35" t="s">
        <v>29</v>
      </c>
      <c r="B35">
        <f>B34/B31*100</f>
        <v>43.759048412268207</v>
      </c>
      <c r="C35">
        <f t="shared" ref="C35:D35" si="0">C34/C31*100</f>
        <v>61.60582769575533</v>
      </c>
      <c r="D35">
        <f t="shared" si="0"/>
        <v>91.55047304892112</v>
      </c>
    </row>
    <row r="37" spans="1:4" x14ac:dyDescent="0.2">
      <c r="A37" t="s">
        <v>48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tabSelected="1" zoomScale="130" zoomScaleNormal="130" workbookViewId="0">
      <selection activeCell="G14" sqref="G14:G15"/>
    </sheetView>
  </sheetViews>
  <sheetFormatPr baseColWidth="10" defaultColWidth="8.83203125" defaultRowHeight="15" x14ac:dyDescent="0.2"/>
  <cols>
    <col min="1" max="1" width="20.5" bestFit="1" customWidth="1"/>
  </cols>
  <sheetData>
    <row r="1" spans="1:17" x14ac:dyDescent="0.2">
      <c r="A1" t="s">
        <v>30</v>
      </c>
      <c r="B1" t="s">
        <v>0</v>
      </c>
      <c r="C1" t="s">
        <v>1</v>
      </c>
      <c r="D1" t="s">
        <v>2</v>
      </c>
      <c r="F1" t="s">
        <v>1</v>
      </c>
      <c r="G1" t="s">
        <v>32</v>
      </c>
      <c r="H1" t="s">
        <v>34</v>
      </c>
      <c r="K1" t="s">
        <v>5</v>
      </c>
      <c r="L1" t="s">
        <v>6</v>
      </c>
      <c r="M1" t="s">
        <v>13</v>
      </c>
      <c r="N1" t="s">
        <v>14</v>
      </c>
      <c r="O1" t="s">
        <v>15</v>
      </c>
      <c r="P1" t="s">
        <v>32</v>
      </c>
      <c r="Q1" t="s">
        <v>34</v>
      </c>
    </row>
    <row r="2" spans="1:17" x14ac:dyDescent="0.2">
      <c r="A2" t="s">
        <v>31</v>
      </c>
      <c r="B2" t="s">
        <v>32</v>
      </c>
      <c r="C2">
        <v>2007</v>
      </c>
      <c r="D2">
        <v>10</v>
      </c>
      <c r="F2">
        <v>2007</v>
      </c>
      <c r="G2">
        <v>10</v>
      </c>
      <c r="I2">
        <v>21</v>
      </c>
      <c r="J2" t="s">
        <v>35</v>
      </c>
      <c r="K2" s="4"/>
      <c r="L2" s="4"/>
      <c r="M2" s="4" t="s">
        <v>38</v>
      </c>
      <c r="N2" s="4"/>
      <c r="O2" s="4"/>
      <c r="P2" s="4" t="s">
        <v>36</v>
      </c>
      <c r="Q2" s="4" t="s">
        <v>37</v>
      </c>
    </row>
    <row r="3" spans="1:17" x14ac:dyDescent="0.2">
      <c r="A3" t="s">
        <v>31</v>
      </c>
      <c r="B3" t="s">
        <v>32</v>
      </c>
      <c r="C3">
        <v>2009</v>
      </c>
      <c r="D3">
        <v>16</v>
      </c>
      <c r="F3">
        <v>2009</v>
      </c>
      <c r="G3">
        <v>16</v>
      </c>
      <c r="I3">
        <v>16</v>
      </c>
      <c r="J3" t="s">
        <v>25</v>
      </c>
      <c r="K3" s="5">
        <v>35.857142857142854</v>
      </c>
      <c r="L3" s="5">
        <v>11.142857142857142</v>
      </c>
      <c r="M3" s="5">
        <v>21.25</v>
      </c>
      <c r="N3" s="5">
        <v>40.166666666666664</v>
      </c>
      <c r="O3" s="5">
        <v>28.944444444444443</v>
      </c>
      <c r="P3" s="5">
        <v>14.818181818181818</v>
      </c>
      <c r="Q3" s="5">
        <v>9.2222222222222214</v>
      </c>
    </row>
    <row r="4" spans="1:17" x14ac:dyDescent="0.2">
      <c r="A4" t="s">
        <v>31</v>
      </c>
      <c r="B4" t="s">
        <v>32</v>
      </c>
      <c r="C4">
        <v>2010</v>
      </c>
      <c r="D4">
        <v>15</v>
      </c>
      <c r="F4">
        <v>2010</v>
      </c>
      <c r="G4">
        <v>15</v>
      </c>
      <c r="H4">
        <v>6</v>
      </c>
      <c r="I4">
        <f>SUM(G4:H4)</f>
        <v>21</v>
      </c>
      <c r="J4" t="s">
        <v>26</v>
      </c>
      <c r="K4" s="4">
        <v>2</v>
      </c>
      <c r="L4" s="4">
        <v>1</v>
      </c>
      <c r="M4" s="4">
        <v>4</v>
      </c>
      <c r="N4" s="4">
        <v>0</v>
      </c>
      <c r="O4" s="4">
        <v>0</v>
      </c>
      <c r="P4" s="4">
        <v>4</v>
      </c>
      <c r="Q4" s="4">
        <v>2</v>
      </c>
    </row>
    <row r="5" spans="1:17" x14ac:dyDescent="0.2">
      <c r="A5" t="s">
        <v>33</v>
      </c>
      <c r="B5" t="s">
        <v>34</v>
      </c>
      <c r="C5">
        <v>2010</v>
      </c>
      <c r="D5">
        <v>6</v>
      </c>
      <c r="F5">
        <v>2011</v>
      </c>
      <c r="G5">
        <v>10</v>
      </c>
      <c r="H5">
        <v>9</v>
      </c>
      <c r="I5">
        <f t="shared" ref="I5:I19" si="0">SUM(G5:H5)</f>
        <v>19</v>
      </c>
      <c r="J5" t="s">
        <v>27</v>
      </c>
      <c r="K5" s="4">
        <v>89</v>
      </c>
      <c r="L5" s="4">
        <v>31</v>
      </c>
      <c r="M5" s="4">
        <v>40</v>
      </c>
      <c r="N5" s="4">
        <v>93</v>
      </c>
      <c r="O5" s="4">
        <v>93</v>
      </c>
      <c r="P5" s="4">
        <v>29</v>
      </c>
      <c r="Q5" s="4">
        <v>18</v>
      </c>
    </row>
    <row r="6" spans="1:17" x14ac:dyDescent="0.2">
      <c r="A6" t="s">
        <v>31</v>
      </c>
      <c r="B6" t="s">
        <v>32</v>
      </c>
      <c r="C6">
        <v>2011</v>
      </c>
      <c r="D6">
        <v>10</v>
      </c>
      <c r="F6">
        <v>2012</v>
      </c>
      <c r="G6">
        <v>14</v>
      </c>
      <c r="H6">
        <v>10</v>
      </c>
      <c r="I6">
        <f t="shared" si="0"/>
        <v>24</v>
      </c>
      <c r="J6" t="s">
        <v>28</v>
      </c>
      <c r="K6" s="5">
        <v>27.428608630927151</v>
      </c>
      <c r="L6" s="5">
        <v>9.9362252102381134</v>
      </c>
      <c r="M6" s="5">
        <v>8.6137894344505916</v>
      </c>
      <c r="N6" s="5">
        <v>24.827048816586647</v>
      </c>
      <c r="O6" s="5">
        <v>25.599798303944006</v>
      </c>
      <c r="P6" s="5">
        <v>6.7500841745593325</v>
      </c>
      <c r="Q6" s="5">
        <v>5.1180508442613624</v>
      </c>
    </row>
    <row r="7" spans="1:17" x14ac:dyDescent="0.2">
      <c r="A7" t="s">
        <v>33</v>
      </c>
      <c r="B7" t="s">
        <v>34</v>
      </c>
      <c r="C7">
        <v>2011</v>
      </c>
      <c r="D7">
        <v>9</v>
      </c>
      <c r="F7">
        <v>2013</v>
      </c>
      <c r="G7">
        <v>14</v>
      </c>
      <c r="H7">
        <v>12</v>
      </c>
      <c r="I7">
        <f t="shared" si="0"/>
        <v>26</v>
      </c>
      <c r="J7" t="s">
        <v>29</v>
      </c>
      <c r="K7" s="5">
        <v>76.49412765597215</v>
      </c>
      <c r="L7" s="5">
        <v>89.171251886752302</v>
      </c>
      <c r="M7" s="5">
        <v>40.535479691532196</v>
      </c>
      <c r="N7" s="5">
        <v>61.810080041294555</v>
      </c>
      <c r="O7" s="5">
        <v>88.444600666217298</v>
      </c>
      <c r="P7" s="5">
        <v>45.552715288437213</v>
      </c>
      <c r="Q7" s="5">
        <v>55.496936865484656</v>
      </c>
    </row>
    <row r="8" spans="1:17" x14ac:dyDescent="0.2">
      <c r="A8" t="s">
        <v>31</v>
      </c>
      <c r="B8" t="s">
        <v>32</v>
      </c>
      <c r="C8">
        <v>2012</v>
      </c>
      <c r="D8">
        <v>14</v>
      </c>
      <c r="F8">
        <v>2014</v>
      </c>
      <c r="G8">
        <v>10</v>
      </c>
      <c r="H8">
        <v>2</v>
      </c>
      <c r="I8">
        <f t="shared" si="0"/>
        <v>12</v>
      </c>
    </row>
    <row r="9" spans="1:17" x14ac:dyDescent="0.2">
      <c r="A9" t="s">
        <v>33</v>
      </c>
      <c r="B9" t="s">
        <v>34</v>
      </c>
      <c r="C9">
        <v>2012</v>
      </c>
      <c r="D9">
        <v>10</v>
      </c>
      <c r="F9">
        <v>2015</v>
      </c>
      <c r="G9">
        <v>29</v>
      </c>
      <c r="H9">
        <v>18</v>
      </c>
      <c r="I9">
        <f t="shared" si="0"/>
        <v>47</v>
      </c>
    </row>
    <row r="10" spans="1:17" x14ac:dyDescent="0.2">
      <c r="A10" t="s">
        <v>31</v>
      </c>
      <c r="B10" t="s">
        <v>32</v>
      </c>
      <c r="C10">
        <v>2013</v>
      </c>
      <c r="D10">
        <v>14</v>
      </c>
      <c r="F10">
        <v>2016</v>
      </c>
      <c r="G10">
        <v>21</v>
      </c>
      <c r="H10">
        <v>9</v>
      </c>
      <c r="I10">
        <f t="shared" si="0"/>
        <v>30</v>
      </c>
    </row>
    <row r="11" spans="1:17" x14ac:dyDescent="0.2">
      <c r="A11" t="s">
        <v>33</v>
      </c>
      <c r="B11" t="s">
        <v>34</v>
      </c>
      <c r="C11">
        <v>2013</v>
      </c>
      <c r="D11">
        <v>12</v>
      </c>
      <c r="F11">
        <v>2017</v>
      </c>
      <c r="G11">
        <v>4</v>
      </c>
      <c r="H11">
        <v>3</v>
      </c>
      <c r="I11">
        <f t="shared" si="0"/>
        <v>7</v>
      </c>
    </row>
    <row r="12" spans="1:17" x14ac:dyDescent="0.2">
      <c r="A12" t="s">
        <v>31</v>
      </c>
      <c r="B12" t="s">
        <v>32</v>
      </c>
      <c r="C12">
        <v>2014</v>
      </c>
      <c r="D12">
        <v>10</v>
      </c>
      <c r="F12">
        <v>2018</v>
      </c>
      <c r="G12">
        <v>20</v>
      </c>
      <c r="H12">
        <v>14</v>
      </c>
      <c r="I12">
        <f t="shared" si="0"/>
        <v>34</v>
      </c>
    </row>
    <row r="13" spans="1:17" x14ac:dyDescent="0.2">
      <c r="A13" t="s">
        <v>33</v>
      </c>
      <c r="B13" t="s">
        <v>34</v>
      </c>
      <c r="C13">
        <v>2014</v>
      </c>
      <c r="D13">
        <v>2</v>
      </c>
      <c r="F13">
        <v>2019</v>
      </c>
      <c r="G13">
        <v>12</v>
      </c>
      <c r="H13">
        <v>3</v>
      </c>
      <c r="I13">
        <f t="shared" si="0"/>
        <v>15</v>
      </c>
    </row>
    <row r="14" spans="1:17" x14ac:dyDescent="0.2">
      <c r="A14" t="s">
        <v>31</v>
      </c>
      <c r="B14" t="s">
        <v>32</v>
      </c>
      <c r="C14">
        <v>2015</v>
      </c>
      <c r="D14">
        <v>29</v>
      </c>
      <c r="F14" t="s">
        <v>45</v>
      </c>
      <c r="G14">
        <v>7</v>
      </c>
      <c r="H14">
        <v>2</v>
      </c>
      <c r="I14">
        <f>SUM(G14:H14)</f>
        <v>9</v>
      </c>
    </row>
    <row r="15" spans="1:17" x14ac:dyDescent="0.2">
      <c r="A15" t="s">
        <v>33</v>
      </c>
      <c r="B15" t="s">
        <v>34</v>
      </c>
      <c r="C15">
        <v>2015</v>
      </c>
      <c r="D15">
        <v>18</v>
      </c>
      <c r="F15">
        <v>2021</v>
      </c>
      <c r="G15">
        <v>16</v>
      </c>
      <c r="H15">
        <v>10</v>
      </c>
      <c r="I15">
        <f t="shared" si="0"/>
        <v>26</v>
      </c>
    </row>
    <row r="16" spans="1:17" x14ac:dyDescent="0.2">
      <c r="A16" t="s">
        <v>31</v>
      </c>
      <c r="B16" t="s">
        <v>32</v>
      </c>
      <c r="C16">
        <v>2016</v>
      </c>
      <c r="D16">
        <v>21</v>
      </c>
      <c r="F16" t="s">
        <v>42</v>
      </c>
      <c r="G16">
        <v>0</v>
      </c>
      <c r="H16">
        <v>8</v>
      </c>
      <c r="I16">
        <f>SUM(G16:H16)</f>
        <v>8</v>
      </c>
    </row>
    <row r="17" spans="1:9" x14ac:dyDescent="0.2">
      <c r="A17" t="s">
        <v>33</v>
      </c>
      <c r="B17" t="s">
        <v>34</v>
      </c>
      <c r="C17">
        <v>2016</v>
      </c>
      <c r="D17">
        <v>9</v>
      </c>
      <c r="F17" t="s">
        <v>44</v>
      </c>
      <c r="G17">
        <v>1</v>
      </c>
      <c r="H17">
        <v>8</v>
      </c>
      <c r="I17">
        <f>SUM(G17:H17)</f>
        <v>9</v>
      </c>
    </row>
    <row r="18" spans="1:9" x14ac:dyDescent="0.2">
      <c r="A18" t="s">
        <v>31</v>
      </c>
      <c r="B18" t="s">
        <v>32</v>
      </c>
      <c r="C18">
        <v>2017</v>
      </c>
      <c r="D18">
        <v>4</v>
      </c>
      <c r="F18">
        <v>2024</v>
      </c>
      <c r="G18">
        <v>9</v>
      </c>
      <c r="H18">
        <v>3</v>
      </c>
      <c r="I18">
        <f t="shared" si="0"/>
        <v>12</v>
      </c>
    </row>
    <row r="19" spans="1:9" x14ac:dyDescent="0.2">
      <c r="A19" t="s">
        <v>33</v>
      </c>
      <c r="B19" t="s">
        <v>34</v>
      </c>
      <c r="C19">
        <v>2017</v>
      </c>
      <c r="D19">
        <v>3</v>
      </c>
      <c r="F19">
        <v>2025</v>
      </c>
      <c r="G19">
        <v>14</v>
      </c>
      <c r="H19">
        <v>17</v>
      </c>
      <c r="I19">
        <f t="shared" si="0"/>
        <v>31</v>
      </c>
    </row>
    <row r="20" spans="1:9" x14ac:dyDescent="0.2">
      <c r="A20" t="s">
        <v>31</v>
      </c>
      <c r="B20" t="s">
        <v>32</v>
      </c>
      <c r="C20">
        <v>2018</v>
      </c>
      <c r="D20">
        <v>20</v>
      </c>
      <c r="F20" t="s">
        <v>25</v>
      </c>
      <c r="G20">
        <f>AVERAGE(G2:G15)</f>
        <v>14.142857142857142</v>
      </c>
      <c r="H20">
        <f>AVERAGE(H2:H15)</f>
        <v>8.1666666666666661</v>
      </c>
      <c r="I20">
        <f>AVERAGE(I2:I19)</f>
        <v>20.388888888888889</v>
      </c>
    </row>
    <row r="21" spans="1:9" x14ac:dyDescent="0.2">
      <c r="A21" t="s">
        <v>33</v>
      </c>
      <c r="B21" t="s">
        <v>34</v>
      </c>
      <c r="C21">
        <v>2018</v>
      </c>
      <c r="D21">
        <v>14</v>
      </c>
      <c r="F21" t="s">
        <v>26</v>
      </c>
      <c r="G21">
        <f>MIN(G2:G19)</f>
        <v>0</v>
      </c>
      <c r="H21">
        <f>MIN(H2:H19)</f>
        <v>2</v>
      </c>
    </row>
    <row r="22" spans="1:9" x14ac:dyDescent="0.2">
      <c r="A22" t="s">
        <v>31</v>
      </c>
      <c r="B22" t="s">
        <v>32</v>
      </c>
      <c r="C22">
        <v>2019</v>
      </c>
      <c r="D22">
        <v>12</v>
      </c>
      <c r="F22" t="s">
        <v>27</v>
      </c>
      <c r="G22">
        <f>MAX(G2:G19)</f>
        <v>29</v>
      </c>
      <c r="H22">
        <f>MAX(H2:H19)</f>
        <v>18</v>
      </c>
    </row>
    <row r="23" spans="1:9" x14ac:dyDescent="0.2">
      <c r="A23" t="s">
        <v>33</v>
      </c>
      <c r="B23" t="s">
        <v>34</v>
      </c>
      <c r="C23">
        <v>2019</v>
      </c>
      <c r="D23">
        <v>3</v>
      </c>
      <c r="F23" t="s">
        <v>28</v>
      </c>
      <c r="G23">
        <f>STDEV(G2:G19)</f>
        <v>7.1125407059726307</v>
      </c>
      <c r="H23">
        <f>STDEV(H2:H19)</f>
        <v>5.1104468167339991</v>
      </c>
    </row>
    <row r="24" spans="1:9" x14ac:dyDescent="0.2">
      <c r="A24" t="s">
        <v>31</v>
      </c>
      <c r="B24" t="s">
        <v>32</v>
      </c>
      <c r="C24">
        <v>2020</v>
      </c>
      <c r="D24">
        <v>7</v>
      </c>
      <c r="F24" t="s">
        <v>29</v>
      </c>
      <c r="G24">
        <f>G23/G20*100</f>
        <v>50.290691860412537</v>
      </c>
      <c r="H24">
        <f>H23/H20*100</f>
        <v>62.576899796742843</v>
      </c>
    </row>
    <row r="25" spans="1:9" x14ac:dyDescent="0.2">
      <c r="A25" t="s">
        <v>33</v>
      </c>
      <c r="B25" t="s">
        <v>34</v>
      </c>
      <c r="C25">
        <v>2020</v>
      </c>
      <c r="D25">
        <v>2</v>
      </c>
    </row>
    <row r="26" spans="1:9" x14ac:dyDescent="0.2">
      <c r="A26" t="s">
        <v>31</v>
      </c>
      <c r="B26" t="s">
        <v>32</v>
      </c>
      <c r="C26">
        <v>2021</v>
      </c>
      <c r="D26">
        <v>16</v>
      </c>
      <c r="F26" t="s">
        <v>48</v>
      </c>
    </row>
    <row r="27" spans="1:9" x14ac:dyDescent="0.2">
      <c r="A27" t="s">
        <v>33</v>
      </c>
      <c r="B27" t="s">
        <v>34</v>
      </c>
      <c r="C27">
        <v>2021</v>
      </c>
      <c r="D27">
        <v>10</v>
      </c>
    </row>
    <row r="28" spans="1:9" x14ac:dyDescent="0.2">
      <c r="A28" t="s">
        <v>31</v>
      </c>
      <c r="B28" t="s">
        <v>32</v>
      </c>
      <c r="C28">
        <v>2022</v>
      </c>
      <c r="D28">
        <v>0</v>
      </c>
    </row>
    <row r="29" spans="1:9" x14ac:dyDescent="0.2">
      <c r="A29" t="s">
        <v>33</v>
      </c>
      <c r="B29" t="s">
        <v>34</v>
      </c>
      <c r="C29">
        <v>2022</v>
      </c>
      <c r="D29">
        <v>8</v>
      </c>
    </row>
    <row r="30" spans="1:9" x14ac:dyDescent="0.2">
      <c r="A30" t="s">
        <v>31</v>
      </c>
      <c r="B30" t="s">
        <v>32</v>
      </c>
      <c r="C30">
        <v>2023</v>
      </c>
      <c r="D30">
        <v>1</v>
      </c>
    </row>
    <row r="31" spans="1:9" x14ac:dyDescent="0.2">
      <c r="A31" t="s">
        <v>33</v>
      </c>
      <c r="B31" t="s">
        <v>34</v>
      </c>
      <c r="C31">
        <v>2023</v>
      </c>
      <c r="D31">
        <v>8</v>
      </c>
    </row>
    <row r="32" spans="1:9" x14ac:dyDescent="0.2">
      <c r="A32" t="s">
        <v>31</v>
      </c>
      <c r="B32" t="s">
        <v>32</v>
      </c>
      <c r="C32">
        <v>2024</v>
      </c>
      <c r="D32">
        <v>9</v>
      </c>
    </row>
    <row r="33" spans="1:4" x14ac:dyDescent="0.2">
      <c r="A33" t="s">
        <v>33</v>
      </c>
      <c r="B33" t="s">
        <v>34</v>
      </c>
      <c r="C33">
        <v>2024</v>
      </c>
      <c r="D33">
        <v>3</v>
      </c>
    </row>
    <row r="34" spans="1:4" x14ac:dyDescent="0.2">
      <c r="A34" t="s">
        <v>31</v>
      </c>
      <c r="B34" t="s">
        <v>32</v>
      </c>
      <c r="C34">
        <v>2025</v>
      </c>
      <c r="D34">
        <v>14</v>
      </c>
    </row>
    <row r="35" spans="1:4" x14ac:dyDescent="0.2">
      <c r="A35" t="s">
        <v>33</v>
      </c>
      <c r="B35" t="s">
        <v>34</v>
      </c>
      <c r="C35">
        <v>2025</v>
      </c>
      <c r="D35">
        <v>17</v>
      </c>
    </row>
  </sheetData>
  <sortState ref="A2:D21">
    <sortCondition ref="C2:C21"/>
    <sortCondition ref="B2:B2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WSRreddIndex99_18</vt:lpstr>
      <vt:lpstr>WSR</vt:lpstr>
      <vt:lpstr>Sheet2</vt:lpstr>
      <vt:lpstr>SC</vt:lpstr>
      <vt:lpstr>JC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Cyndi</dc:creator>
  <cp:lastModifiedBy>naomi.pryzant</cp:lastModifiedBy>
  <dcterms:created xsi:type="dcterms:W3CDTF">2019-08-19T21:27:13Z</dcterms:created>
  <dcterms:modified xsi:type="dcterms:W3CDTF">2026-01-28T19:58:57Z</dcterms:modified>
</cp:coreProperties>
</file>