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aomi.pryzant/Desktop/Fish!/BUT/"/>
    </mc:Choice>
  </mc:AlternateContent>
  <xr:revisionPtr revIDLastSave="0" documentId="13_ncr:1_{6E2841FC-4C72-8148-8A37-0864AC8544E6}" xr6:coauthVersionLast="36" xr6:coauthVersionMax="36" xr10:uidLastSave="{00000000-0000-0000-0000-000000000000}"/>
  <bookViews>
    <workbookView xWindow="54920" yWindow="580" windowWidth="21500" windowHeight="23880" activeTab="2" xr2:uid="{00000000-000D-0000-FFFF-FFFF00000000}"/>
  </bookViews>
  <sheets>
    <sheet name="JuvAllYrBUTvBRK" sheetId="1" r:id="rId1"/>
    <sheet name="WSR" sheetId="2" r:id="rId2"/>
    <sheet name="SC" sheetId="3" r:id="rId3"/>
  </sheets>
  <externalReferences>
    <externalReference r:id="rId4"/>
  </externalReferenc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1" i="1" l="1"/>
  <c r="P31" i="1"/>
  <c r="S31" i="1" l="1"/>
  <c r="Q31" i="1"/>
  <c r="K31" i="1" l="1"/>
  <c r="L31" i="1" l="1"/>
  <c r="A32" i="2" l="1"/>
  <c r="A31" i="2"/>
  <c r="A30" i="2"/>
  <c r="E31" i="3"/>
  <c r="P23" i="1" l="1"/>
  <c r="Q23" i="1"/>
  <c r="R23" i="1"/>
  <c r="S23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21" i="1"/>
  <c r="L23" i="1" l="1"/>
  <c r="L25" i="1"/>
  <c r="L26" i="1"/>
  <c r="L27" i="1"/>
  <c r="L28" i="1"/>
  <c r="L29" i="1"/>
  <c r="K23" i="1"/>
  <c r="K25" i="1"/>
  <c r="K26" i="1"/>
  <c r="K27" i="1"/>
  <c r="K28" i="1"/>
  <c r="K29" i="1"/>
  <c r="K22" i="1" l="1"/>
  <c r="R22" i="1" s="1"/>
  <c r="B31" i="3"/>
  <c r="D30" i="2"/>
  <c r="E33" i="3"/>
  <c r="E32" i="3"/>
  <c r="K4" i="1"/>
  <c r="R4" i="1"/>
  <c r="L4" i="1"/>
  <c r="S4" i="1" s="1"/>
  <c r="K5" i="1"/>
  <c r="R5" i="1"/>
  <c r="L5" i="1"/>
  <c r="S5" i="1" s="1"/>
  <c r="K6" i="1"/>
  <c r="R6" i="1"/>
  <c r="L6" i="1"/>
  <c r="S6" i="1" s="1"/>
  <c r="K7" i="1"/>
  <c r="R7" i="1"/>
  <c r="L7" i="1"/>
  <c r="S7" i="1" s="1"/>
  <c r="K8" i="1"/>
  <c r="R8" i="1"/>
  <c r="L8" i="1"/>
  <c r="S8" i="1" s="1"/>
  <c r="K9" i="1"/>
  <c r="R9" i="1"/>
  <c r="L9" i="1"/>
  <c r="S9" i="1" s="1"/>
  <c r="K10" i="1"/>
  <c r="R10" i="1"/>
  <c r="L10" i="1"/>
  <c r="S10" i="1" s="1"/>
  <c r="K11" i="1"/>
  <c r="R11" i="1"/>
  <c r="L11" i="1"/>
  <c r="S11" i="1" s="1"/>
  <c r="K12" i="1"/>
  <c r="R12" i="1"/>
  <c r="L12" i="1"/>
  <c r="S12" i="1" s="1"/>
  <c r="K13" i="1"/>
  <c r="R13" i="1"/>
  <c r="L13" i="1"/>
  <c r="S13" i="1" s="1"/>
  <c r="K14" i="1"/>
  <c r="R14" i="1"/>
  <c r="L14" i="1"/>
  <c r="S14" i="1" s="1"/>
  <c r="K15" i="1"/>
  <c r="R15" i="1"/>
  <c r="L15" i="1"/>
  <c r="S15" i="1" s="1"/>
  <c r="K16" i="1"/>
  <c r="R16" i="1"/>
  <c r="L16" i="1"/>
  <c r="S16" i="1" s="1"/>
  <c r="K17" i="1"/>
  <c r="R17" i="1"/>
  <c r="L17" i="1"/>
  <c r="S17" i="1" s="1"/>
  <c r="K18" i="1"/>
  <c r="R18" i="1"/>
  <c r="L18" i="1"/>
  <c r="S18" i="1" s="1"/>
  <c r="K19" i="1"/>
  <c r="R19" i="1"/>
  <c r="L19" i="1"/>
  <c r="S19" i="1" s="1"/>
  <c r="K20" i="1"/>
  <c r="R20" i="1"/>
  <c r="L20" i="1"/>
  <c r="S20" i="1" s="1"/>
  <c r="K21" i="1"/>
  <c r="R21" i="1" s="1"/>
  <c r="L21" i="1"/>
  <c r="S21" i="1" s="1"/>
  <c r="L22" i="1"/>
  <c r="S22" i="1"/>
  <c r="L3" i="1"/>
  <c r="S3" i="1" s="1"/>
  <c r="K3" i="1"/>
  <c r="R3" i="1"/>
  <c r="Q21" i="1"/>
  <c r="P22" i="1"/>
  <c r="Q2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O1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Server: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hab not measured in 2012 so this is average of 1999-2016 (not incl. 2012)</t>
        </r>
      </text>
    </comment>
  </commentList>
</comments>
</file>

<file path=xl/sharedStrings.xml><?xml version="1.0" encoding="utf-8"?>
<sst xmlns="http://schemas.openxmlformats.org/spreadsheetml/2006/main" count="113" uniqueCount="21">
  <si>
    <t>Area</t>
  </si>
  <si>
    <t>Stream</t>
  </si>
  <si>
    <t>Year</t>
  </si>
  <si>
    <t>TotBUT&gt;50</t>
  </si>
  <si>
    <t>TotBKT</t>
  </si>
  <si>
    <t>SC</t>
  </si>
  <si>
    <t>WSR</t>
  </si>
  <si>
    <t>sc</t>
  </si>
  <si>
    <t>wsr</t>
  </si>
  <si>
    <t>BUT/100m2</t>
  </si>
  <si>
    <t>BRK/100m2</t>
  </si>
  <si>
    <t>Shitike Creek</t>
  </si>
  <si>
    <t>AreaM2</t>
  </si>
  <si>
    <t>AssumedArea</t>
  </si>
  <si>
    <t>BT50-200</t>
  </si>
  <si>
    <t>BK50-200</t>
  </si>
  <si>
    <t>BKkill</t>
  </si>
  <si>
    <t>areaM2</t>
  </si>
  <si>
    <t>50-200mm bull trout WSR and SC</t>
  </si>
  <si>
    <t>NA</t>
  </si>
  <si>
    <t xml:space="preserve">averages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</si>
</sst>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0" fontId="14" fillId="0" borderId="0" xfId="0" applyFont="1"/>
    <xf numFmtId="0" fontId="0" fillId="33" borderId="0" xfId="0" applyFill="1"/>
    <xf numFmtId="0" fontId="0" fillId="34" borderId="0" xfId="0" applyFill="1"/>
    <xf numFmtId="4" fontId="0" fillId="0" borderId="0" xfId="0" applyNumberFormat="1"/>
    <xf numFmtId="2" fontId="20" fillId="0" borderId="0" xfId="0" applyNumberFormat="1" applyFont="1" applyAlignment="1">
      <alignment horizontal="center"/>
    </xf>
    <xf numFmtId="3" fontId="0" fillId="0" borderId="0" xfId="0" applyNumberForma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Border="1" applyAlignment="1">
      <alignment horizontal="righ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Warm Springs</a:t>
            </a:r>
            <a:r>
              <a:rPr lang="en-US" sz="1200" baseline="0"/>
              <a:t> River</a:t>
            </a:r>
            <a:endParaRPr lang="en-US" sz="1200"/>
          </a:p>
        </c:rich>
      </c:tx>
      <c:layout>
        <c:manualLayout>
          <c:xMode val="edge"/>
          <c:yMode val="edge"/>
          <c:x val="0.43284212647178483"/>
          <c:y val="3.0665575798502216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BKT</c:v>
          </c:tx>
          <c:spPr>
            <a:solidFill>
              <a:schemeClr val="tx1"/>
            </a:solidFill>
          </c:spPr>
          <c:invertIfNegative val="0"/>
          <c:cat>
            <c:numRef>
              <c:f>JuvAllYrBUTvBRK!$G$3:$G$29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JuvAllYrBUTvBRK!$Q$3:$Q$29</c:f>
              <c:numCache>
                <c:formatCode>General</c:formatCode>
                <c:ptCount val="27"/>
                <c:pt idx="0">
                  <c:v>0.48325020279249581</c:v>
                </c:pt>
                <c:pt idx="1">
                  <c:v>0.45338820493146864</c:v>
                </c:pt>
                <c:pt idx="2">
                  <c:v>0.1921598770176787</c:v>
                </c:pt>
                <c:pt idx="3">
                  <c:v>0.13707213910863944</c:v>
                </c:pt>
                <c:pt idx="4">
                  <c:v>0.18141503729086877</c:v>
                </c:pt>
                <c:pt idx="5">
                  <c:v>0.29110492513145209</c:v>
                </c:pt>
                <c:pt idx="6">
                  <c:v>0.40437678401522359</c:v>
                </c:pt>
                <c:pt idx="7">
                  <c:v>0.31337383087455412</c:v>
                </c:pt>
                <c:pt idx="8">
                  <c:v>0.31032128597140907</c:v>
                </c:pt>
                <c:pt idx="9">
                  <c:v>0.2342618621688389</c:v>
                </c:pt>
                <c:pt idx="10">
                  <c:v>0.38761359231663722</c:v>
                </c:pt>
                <c:pt idx="11">
                  <c:v>0.37810192831983441</c:v>
                </c:pt>
                <c:pt idx="12">
                  <c:v>0.30723146050155531</c:v>
                </c:pt>
                <c:pt idx="13">
                  <c:v>0.15910898965791567</c:v>
                </c:pt>
                <c:pt idx="14">
                  <c:v>0.46313270681769936</c:v>
                </c:pt>
                <c:pt idx="15">
                  <c:v>0.33540789326575482</c:v>
                </c:pt>
                <c:pt idx="16">
                  <c:v>0.13119055427722334</c:v>
                </c:pt>
                <c:pt idx="17">
                  <c:v>5.6484410302756444E-2</c:v>
                </c:pt>
                <c:pt idx="18">
                  <c:v>7.5298369790294042E-2</c:v>
                </c:pt>
                <c:pt idx="19">
                  <c:v>0.31995784084920575</c:v>
                </c:pt>
                <c:pt idx="20">
                  <c:v>0.20050673520351434</c:v>
                </c:pt>
                <c:pt idx="22">
                  <c:v>0.33327486405893703</c:v>
                </c:pt>
                <c:pt idx="23">
                  <c:v>7.2160484918458653E-2</c:v>
                </c:pt>
                <c:pt idx="24">
                  <c:v>0.19156680360145589</c:v>
                </c:pt>
                <c:pt idx="25">
                  <c:v>0.10642600200080883</c:v>
                </c:pt>
                <c:pt idx="26">
                  <c:v>0.11999280043197408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83-AC47-8D12-53B44A3BCD81}"/>
            </c:ext>
          </c:extLst>
        </c:ser>
        <c:ser>
          <c:idx val="0"/>
          <c:order val="1"/>
          <c:tx>
            <c:v>BUT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numRef>
              <c:f>JuvAllYrBUTvBRK!$G$3:$G$29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JuvAllYrBUTvBRK!$P$3:$P$29</c:f>
              <c:numCache>
                <c:formatCode>General</c:formatCode>
                <c:ptCount val="27"/>
                <c:pt idx="0">
                  <c:v>0.70761636837472597</c:v>
                </c:pt>
                <c:pt idx="1">
                  <c:v>0.87190039409897802</c:v>
                </c:pt>
                <c:pt idx="2">
                  <c:v>0.67255956956187546</c:v>
                </c:pt>
                <c:pt idx="3">
                  <c:v>0.37205294900916425</c:v>
                </c:pt>
                <c:pt idx="4">
                  <c:v>0.80628905462608347</c:v>
                </c:pt>
                <c:pt idx="5">
                  <c:v>0.8733147753943562</c:v>
                </c:pt>
                <c:pt idx="6">
                  <c:v>1.5223596574690772</c:v>
                </c:pt>
                <c:pt idx="7">
                  <c:v>1.4463407578825571</c:v>
                </c:pt>
                <c:pt idx="8">
                  <c:v>1.9239919730227362</c:v>
                </c:pt>
                <c:pt idx="9">
                  <c:v>1.0648266462219951</c:v>
                </c:pt>
                <c:pt idx="10">
                  <c:v>0.47374994616477883</c:v>
                </c:pt>
                <c:pt idx="11">
                  <c:v>0.81590416111122166</c:v>
                </c:pt>
                <c:pt idx="12">
                  <c:v>0.49925112331502741</c:v>
                </c:pt>
                <c:pt idx="13">
                  <c:v>0.33810660302307077</c:v>
                </c:pt>
                <c:pt idx="14">
                  <c:v>0.52102429516991178</c:v>
                </c:pt>
                <c:pt idx="15">
                  <c:v>0.50311183989863228</c:v>
                </c:pt>
                <c:pt idx="16">
                  <c:v>0.15305564665676058</c:v>
                </c:pt>
                <c:pt idx="17">
                  <c:v>0.32007832504895317</c:v>
                </c:pt>
                <c:pt idx="18">
                  <c:v>0.28236888671360266</c:v>
                </c:pt>
                <c:pt idx="19">
                  <c:v>0.26349469246405183</c:v>
                </c:pt>
                <c:pt idx="20">
                  <c:v>0.61974809062904423</c:v>
                </c:pt>
                <c:pt idx="22">
                  <c:v>0.4209787756533942</c:v>
                </c:pt>
                <c:pt idx="23">
                  <c:v>0.10824072737768797</c:v>
                </c:pt>
                <c:pt idx="24">
                  <c:v>0.29799280560226471</c:v>
                </c:pt>
                <c:pt idx="25">
                  <c:v>0.12771120240097059</c:v>
                </c:pt>
                <c:pt idx="26">
                  <c:v>0.21998680079195246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3-AC47-8D12-53B44A3BC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36887712"/>
        <c:axId val="-2108528112"/>
      </c:barChart>
      <c:catAx>
        <c:axId val="-20368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08528112"/>
        <c:crosses val="autoZero"/>
        <c:auto val="1"/>
        <c:lblAlgn val="ctr"/>
        <c:lblOffset val="100"/>
        <c:noMultiLvlLbl val="0"/>
      </c:catAx>
      <c:valAx>
        <c:axId val="-2108528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Fish/100m^2 </a:t>
                </a:r>
              </a:p>
            </c:rich>
          </c:tx>
          <c:layout>
            <c:manualLayout>
              <c:xMode val="edge"/>
              <c:yMode val="edge"/>
              <c:x val="2.3293869927163719E-2"/>
              <c:y val="0.2637291835270321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-20368877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Shitike Creek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BKT</c:v>
          </c:tx>
          <c:spPr>
            <a:solidFill>
              <a:schemeClr val="tx1"/>
            </a:solidFill>
          </c:spPr>
          <c:invertIfNegative val="0"/>
          <c:cat>
            <c:numRef>
              <c:f>JuvAllYrBUTvBRK!$G$3:$G$29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JuvAllYrBUTvBRK!$S$3:$S$29</c:f>
              <c:numCache>
                <c:formatCode>General</c:formatCode>
                <c:ptCount val="27"/>
                <c:pt idx="0">
                  <c:v>0.73461506170766511</c:v>
                </c:pt>
                <c:pt idx="1">
                  <c:v>0.78840089223905852</c:v>
                </c:pt>
                <c:pt idx="2">
                  <c:v>0.92790201354736934</c:v>
                </c:pt>
                <c:pt idx="3">
                  <c:v>1.0152598987840131</c:v>
                </c:pt>
                <c:pt idx="4">
                  <c:v>0.94843884453768323</c:v>
                </c:pt>
                <c:pt idx="5">
                  <c:v>1.1872981224465715</c:v>
                </c:pt>
                <c:pt idx="6">
                  <c:v>0.75473265845923743</c:v>
                </c:pt>
                <c:pt idx="7">
                  <c:v>1.3759848032828808</c:v>
                </c:pt>
                <c:pt idx="8">
                  <c:v>1.0910170024089654</c:v>
                </c:pt>
                <c:pt idx="9">
                  <c:v>1.1269254236866026</c:v>
                </c:pt>
                <c:pt idx="10">
                  <c:v>1.3266545986559872</c:v>
                </c:pt>
                <c:pt idx="11">
                  <c:v>1.9385813932421416</c:v>
                </c:pt>
                <c:pt idx="12">
                  <c:v>1.0691010588581744</c:v>
                </c:pt>
                <c:pt idx="13">
                  <c:v>4.0458530006743088</c:v>
                </c:pt>
                <c:pt idx="14">
                  <c:v>1.0197054772751351</c:v>
                </c:pt>
                <c:pt idx="15">
                  <c:v>1.0109547722037158</c:v>
                </c:pt>
                <c:pt idx="16">
                  <c:v>1.9647624920428615</c:v>
                </c:pt>
                <c:pt idx="17">
                  <c:v>0.92240359292102958</c:v>
                </c:pt>
                <c:pt idx="18">
                  <c:v>0.82371820295196208</c:v>
                </c:pt>
                <c:pt idx="19">
                  <c:v>1.8506038904582165</c:v>
                </c:pt>
                <c:pt idx="20">
                  <c:v>3.0720524296948</c:v>
                </c:pt>
                <c:pt idx="22">
                  <c:v>1.9852349373966431</c:v>
                </c:pt>
                <c:pt idx="23">
                  <c:v>1.3369570856730082</c:v>
                </c:pt>
                <c:pt idx="24">
                  <c:v>0.88909257561869837</c:v>
                </c:pt>
                <c:pt idx="25">
                  <c:v>0.3758020164986251</c:v>
                </c:pt>
                <c:pt idx="26">
                  <c:v>0.84327560679355806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5B-A444-8E90-9B588CC99685}"/>
            </c:ext>
          </c:extLst>
        </c:ser>
        <c:ser>
          <c:idx val="0"/>
          <c:order val="1"/>
          <c:tx>
            <c:v>BUT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numRef>
              <c:f>JuvAllYrBUTvBRK!$G$3:$G$29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JuvAllYrBUTvBRK!$R$3:$R$29</c:f>
              <c:numCache>
                <c:formatCode>General</c:formatCode>
                <c:ptCount val="27"/>
                <c:pt idx="0">
                  <c:v>2.6026362186214422</c:v>
                </c:pt>
                <c:pt idx="1">
                  <c:v>3.3202574160961977</c:v>
                </c:pt>
                <c:pt idx="2">
                  <c:v>3.3713773158887754</c:v>
                </c:pt>
                <c:pt idx="3">
                  <c:v>2.6195255403740183</c:v>
                </c:pt>
                <c:pt idx="4">
                  <c:v>3.7121017027931837</c:v>
                </c:pt>
                <c:pt idx="5">
                  <c:v>4.5279568147962417</c:v>
                </c:pt>
                <c:pt idx="6">
                  <c:v>4.0090844885128307</c:v>
                </c:pt>
                <c:pt idx="7">
                  <c:v>2.8920034582272933</c:v>
                </c:pt>
                <c:pt idx="8">
                  <c:v>1.5448800754110952</c:v>
                </c:pt>
                <c:pt idx="9">
                  <c:v>1.9425454817139229</c:v>
                </c:pt>
                <c:pt idx="10">
                  <c:v>1.7544077169142265</c:v>
                </c:pt>
                <c:pt idx="11">
                  <c:v>3.6869281637829516</c:v>
                </c:pt>
                <c:pt idx="12">
                  <c:v>2.2406309616788089</c:v>
                </c:pt>
                <c:pt idx="13">
                  <c:v>7.8465027891865375</c:v>
                </c:pt>
                <c:pt idx="14">
                  <c:v>4.6548892891196108</c:v>
                </c:pt>
                <c:pt idx="15">
                  <c:v>4.0852516614461623</c:v>
                </c:pt>
                <c:pt idx="16">
                  <c:v>5.430769564273402</c:v>
                </c:pt>
                <c:pt idx="17">
                  <c:v>3.8550108780009924</c:v>
                </c:pt>
                <c:pt idx="18">
                  <c:v>3.1179259385811302</c:v>
                </c:pt>
                <c:pt idx="19">
                  <c:v>6.299036638465326</c:v>
                </c:pt>
                <c:pt idx="20">
                  <c:v>5.1627547776815392</c:v>
                </c:pt>
                <c:pt idx="22">
                  <c:v>2.4253116476569825</c:v>
                </c:pt>
                <c:pt idx="23">
                  <c:v>2.0253902118777662</c:v>
                </c:pt>
                <c:pt idx="24">
                  <c:v>1.0632447296058662</c:v>
                </c:pt>
                <c:pt idx="25">
                  <c:v>0.4307974335472044</c:v>
                </c:pt>
                <c:pt idx="26">
                  <c:v>0.92435979975447702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B-A444-8E90-9B588CC99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8218368"/>
        <c:axId val="-2108195360"/>
      </c:barChart>
      <c:catAx>
        <c:axId val="-21082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08195360"/>
        <c:crosses val="autoZero"/>
        <c:auto val="1"/>
        <c:lblAlgn val="ctr"/>
        <c:lblOffset val="100"/>
        <c:noMultiLvlLbl val="0"/>
      </c:catAx>
      <c:valAx>
        <c:axId val="-2108195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Fish/100m^2</a:t>
                </a:r>
              </a:p>
            </c:rich>
          </c:tx>
          <c:layout>
            <c:manualLayout>
              <c:xMode val="edge"/>
              <c:yMode val="edge"/>
              <c:x val="1.2228448603044178E-2"/>
              <c:y val="0.285592147998922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108218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v>SC bull trout</c:v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WSR!$C$2:$C$21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SC!$B$2:$B$21</c:f>
              <c:numCache>
                <c:formatCode>General</c:formatCode>
                <c:ptCount val="20"/>
                <c:pt idx="0">
                  <c:v>363</c:v>
                </c:pt>
                <c:pt idx="1">
                  <c:v>499</c:v>
                </c:pt>
                <c:pt idx="2">
                  <c:v>542</c:v>
                </c:pt>
                <c:pt idx="3">
                  <c:v>325</c:v>
                </c:pt>
                <c:pt idx="4">
                  <c:v>585</c:v>
                </c:pt>
                <c:pt idx="5">
                  <c:v>612</c:v>
                </c:pt>
                <c:pt idx="6">
                  <c:v>576</c:v>
                </c:pt>
                <c:pt idx="7">
                  <c:v>475</c:v>
                </c:pt>
                <c:pt idx="8">
                  <c:v>172</c:v>
                </c:pt>
                <c:pt idx="9">
                  <c:v>308</c:v>
                </c:pt>
                <c:pt idx="10">
                  <c:v>281</c:v>
                </c:pt>
                <c:pt idx="11">
                  <c:v>407</c:v>
                </c:pt>
                <c:pt idx="12">
                  <c:v>348</c:v>
                </c:pt>
                <c:pt idx="13">
                  <c:v>122</c:v>
                </c:pt>
                <c:pt idx="14">
                  <c:v>701</c:v>
                </c:pt>
                <c:pt idx="15">
                  <c:v>473</c:v>
                </c:pt>
                <c:pt idx="16">
                  <c:v>777</c:v>
                </c:pt>
                <c:pt idx="17">
                  <c:v>598</c:v>
                </c:pt>
                <c:pt idx="18">
                  <c:v>498</c:v>
                </c:pt>
                <c:pt idx="19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C-9740-A3FF-BD8C1F011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1796944"/>
        <c:axId val="-2036468960"/>
      </c:lineChart>
      <c:lineChart>
        <c:grouping val="standard"/>
        <c:varyColors val="0"/>
        <c:ser>
          <c:idx val="0"/>
          <c:order val="0"/>
          <c:tx>
            <c:v>WSR bull trout</c:v>
          </c:tx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WSR!$C$2:$C$21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WSR!$D$2:$D$21</c:f>
              <c:numCache>
                <c:formatCode>General</c:formatCode>
                <c:ptCount val="20"/>
                <c:pt idx="0">
                  <c:v>36</c:v>
                </c:pt>
                <c:pt idx="1">
                  <c:v>49</c:v>
                </c:pt>
                <c:pt idx="2">
                  <c:v>33</c:v>
                </c:pt>
                <c:pt idx="3">
                  <c:v>12</c:v>
                </c:pt>
                <c:pt idx="4">
                  <c:v>36</c:v>
                </c:pt>
                <c:pt idx="5">
                  <c:v>47</c:v>
                </c:pt>
                <c:pt idx="6">
                  <c:v>62</c:v>
                </c:pt>
                <c:pt idx="7">
                  <c:v>56</c:v>
                </c:pt>
                <c:pt idx="8">
                  <c:v>91</c:v>
                </c:pt>
                <c:pt idx="9">
                  <c:v>50</c:v>
                </c:pt>
                <c:pt idx="10">
                  <c:v>16</c:v>
                </c:pt>
                <c:pt idx="11">
                  <c:v>39</c:v>
                </c:pt>
                <c:pt idx="12">
                  <c:v>23</c:v>
                </c:pt>
                <c:pt idx="13">
                  <c:v>15</c:v>
                </c:pt>
                <c:pt idx="14">
                  <c:v>26</c:v>
                </c:pt>
                <c:pt idx="15">
                  <c:v>23</c:v>
                </c:pt>
                <c:pt idx="16">
                  <c:v>7</c:v>
                </c:pt>
                <c:pt idx="17">
                  <c:v>12</c:v>
                </c:pt>
                <c:pt idx="18">
                  <c:v>7</c:v>
                </c:pt>
                <c:pt idx="1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C-9740-A3FF-BD8C1F011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4939120"/>
        <c:axId val="-2108268608"/>
      </c:lineChart>
      <c:catAx>
        <c:axId val="-209179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36468960"/>
        <c:crosses val="autoZero"/>
        <c:auto val="1"/>
        <c:lblAlgn val="ctr"/>
        <c:lblOffset val="100"/>
        <c:noMultiLvlLbl val="0"/>
      </c:catAx>
      <c:valAx>
        <c:axId val="-20364689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Shitike Creek Index Reach Counts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91796944"/>
        <c:crosses val="autoZero"/>
        <c:crossBetween val="between"/>
      </c:valAx>
      <c:valAx>
        <c:axId val="-21082686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Warm</a:t>
                </a:r>
                <a:r>
                  <a:rPr lang="en-US" baseline="0"/>
                  <a:t> Springs River Index Reach Counts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74939120"/>
        <c:crosses val="max"/>
        <c:crossBetween val="between"/>
      </c:valAx>
      <c:catAx>
        <c:axId val="-2074939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10826860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v>SC bull trout</c:v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cat>
            <c:numRef>
              <c:f>WSR!$C$10:$C$21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SC!$B$10:$B$21</c:f>
              <c:numCache>
                <c:formatCode>General</c:formatCode>
                <c:ptCount val="12"/>
                <c:pt idx="0">
                  <c:v>172</c:v>
                </c:pt>
                <c:pt idx="1">
                  <c:v>308</c:v>
                </c:pt>
                <c:pt idx="2">
                  <c:v>281</c:v>
                </c:pt>
                <c:pt idx="3">
                  <c:v>407</c:v>
                </c:pt>
                <c:pt idx="4">
                  <c:v>348</c:v>
                </c:pt>
                <c:pt idx="5">
                  <c:v>122</c:v>
                </c:pt>
                <c:pt idx="6">
                  <c:v>701</c:v>
                </c:pt>
                <c:pt idx="7">
                  <c:v>473</c:v>
                </c:pt>
                <c:pt idx="8">
                  <c:v>777</c:v>
                </c:pt>
                <c:pt idx="9">
                  <c:v>598</c:v>
                </c:pt>
                <c:pt idx="10">
                  <c:v>498</c:v>
                </c:pt>
                <c:pt idx="11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A-3742-BD0B-9878FB963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784448"/>
        <c:axId val="-2046303552"/>
      </c:lineChart>
      <c:lineChart>
        <c:grouping val="standard"/>
        <c:varyColors val="0"/>
        <c:ser>
          <c:idx val="0"/>
          <c:order val="0"/>
          <c:tx>
            <c:v>WSR bull trout</c:v>
          </c:tx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cat>
            <c:numRef>
              <c:f>WSR!$C$2:$C$21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WSR!$D$10:$D$21</c:f>
              <c:numCache>
                <c:formatCode>General</c:formatCode>
                <c:ptCount val="12"/>
                <c:pt idx="0">
                  <c:v>91</c:v>
                </c:pt>
                <c:pt idx="1">
                  <c:v>50</c:v>
                </c:pt>
                <c:pt idx="2">
                  <c:v>16</c:v>
                </c:pt>
                <c:pt idx="3">
                  <c:v>39</c:v>
                </c:pt>
                <c:pt idx="4">
                  <c:v>23</c:v>
                </c:pt>
                <c:pt idx="5">
                  <c:v>15</c:v>
                </c:pt>
                <c:pt idx="6">
                  <c:v>26</c:v>
                </c:pt>
                <c:pt idx="7">
                  <c:v>23</c:v>
                </c:pt>
                <c:pt idx="8">
                  <c:v>7</c:v>
                </c:pt>
                <c:pt idx="9">
                  <c:v>12</c:v>
                </c:pt>
                <c:pt idx="10">
                  <c:v>7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A-3742-BD0B-9878FB963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6256000"/>
        <c:axId val="-2046018512"/>
      </c:lineChart>
      <c:catAx>
        <c:axId val="-20467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46303552"/>
        <c:crosses val="autoZero"/>
        <c:auto val="1"/>
        <c:lblAlgn val="ctr"/>
        <c:lblOffset val="100"/>
        <c:noMultiLvlLbl val="0"/>
      </c:catAx>
      <c:valAx>
        <c:axId val="-20463035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Shitike Creek Index Reach Counts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46784448"/>
        <c:crosses val="autoZero"/>
        <c:crossBetween val="between"/>
      </c:valAx>
      <c:valAx>
        <c:axId val="-2046018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Warm</a:t>
                </a:r>
                <a:r>
                  <a:rPr lang="en-US" baseline="0"/>
                  <a:t> Springs River Index Reach Counts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46256000"/>
        <c:crosses val="max"/>
        <c:crossBetween val="between"/>
      </c:valAx>
      <c:catAx>
        <c:axId val="-2046256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46018512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'[1]wsrJuvMonitoringCounts99-18'!$C$2:$C$21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'[1]wsrJuvMonitoringCounts99-18'!$D$2:$D$21</c:f>
              <c:numCache>
                <c:formatCode>General</c:formatCode>
                <c:ptCount val="20"/>
                <c:pt idx="0">
                  <c:v>36</c:v>
                </c:pt>
                <c:pt idx="1">
                  <c:v>49</c:v>
                </c:pt>
                <c:pt idx="2">
                  <c:v>33</c:v>
                </c:pt>
                <c:pt idx="3">
                  <c:v>12</c:v>
                </c:pt>
                <c:pt idx="4">
                  <c:v>36</c:v>
                </c:pt>
                <c:pt idx="5">
                  <c:v>47</c:v>
                </c:pt>
                <c:pt idx="6">
                  <c:v>62</c:v>
                </c:pt>
                <c:pt idx="7">
                  <c:v>56</c:v>
                </c:pt>
                <c:pt idx="8">
                  <c:v>91</c:v>
                </c:pt>
                <c:pt idx="9">
                  <c:v>50</c:v>
                </c:pt>
                <c:pt idx="10">
                  <c:v>16</c:v>
                </c:pt>
                <c:pt idx="11">
                  <c:v>39</c:v>
                </c:pt>
                <c:pt idx="12">
                  <c:v>23</c:v>
                </c:pt>
                <c:pt idx="13">
                  <c:v>15</c:v>
                </c:pt>
                <c:pt idx="14">
                  <c:v>26</c:v>
                </c:pt>
                <c:pt idx="15">
                  <c:v>23</c:v>
                </c:pt>
                <c:pt idx="16">
                  <c:v>7</c:v>
                </c:pt>
                <c:pt idx="17">
                  <c:v>12</c:v>
                </c:pt>
                <c:pt idx="18">
                  <c:v>7</c:v>
                </c:pt>
                <c:pt idx="1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2-3F4A-984A-D0608B6F6193}"/>
            </c:ext>
          </c:extLst>
        </c:ser>
        <c:ser>
          <c:idx val="1"/>
          <c:order val="1"/>
          <c:cat>
            <c:numRef>
              <c:f>'[1]wsrJuvMonitoringCounts99-18'!$C$2:$C$21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'[1]wsrJuvMonitoringCounts99-18'!$E$2:$E$21</c:f>
              <c:numCache>
                <c:formatCode>General</c:formatCode>
                <c:ptCount val="20"/>
                <c:pt idx="0">
                  <c:v>22</c:v>
                </c:pt>
                <c:pt idx="1">
                  <c:v>25</c:v>
                </c:pt>
                <c:pt idx="2">
                  <c:v>9</c:v>
                </c:pt>
                <c:pt idx="3">
                  <c:v>5</c:v>
                </c:pt>
                <c:pt idx="4">
                  <c:v>9</c:v>
                </c:pt>
                <c:pt idx="5">
                  <c:v>16</c:v>
                </c:pt>
                <c:pt idx="6">
                  <c:v>17</c:v>
                </c:pt>
                <c:pt idx="7">
                  <c:v>13</c:v>
                </c:pt>
                <c:pt idx="8">
                  <c:v>15</c:v>
                </c:pt>
                <c:pt idx="9">
                  <c:v>11</c:v>
                </c:pt>
                <c:pt idx="10">
                  <c:v>17</c:v>
                </c:pt>
                <c:pt idx="11">
                  <c:v>16</c:v>
                </c:pt>
                <c:pt idx="12">
                  <c:v>14</c:v>
                </c:pt>
                <c:pt idx="13">
                  <c:v>5</c:v>
                </c:pt>
                <c:pt idx="14">
                  <c:v>24</c:v>
                </c:pt>
                <c:pt idx="15">
                  <c:v>17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2-3F4A-984A-D0608B6F6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30357488"/>
        <c:axId val="-2046314976"/>
      </c:lineChart>
      <c:catAx>
        <c:axId val="-20303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46314976"/>
        <c:crosses val="autoZero"/>
        <c:auto val="1"/>
        <c:lblAlgn val="ctr"/>
        <c:lblOffset val="100"/>
        <c:noMultiLvlLbl val="0"/>
      </c:catAx>
      <c:valAx>
        <c:axId val="-204631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303574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SC!$B$1</c:f>
              <c:strCache>
                <c:ptCount val="1"/>
                <c:pt idx="0">
                  <c:v>BT50-200</c:v>
                </c:pt>
              </c:strCache>
            </c:strRef>
          </c:tx>
          <c:cat>
            <c:numRef>
              <c:f>SC!$A$2:$A$21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SC!$B$2:$B$21</c:f>
              <c:numCache>
                <c:formatCode>General</c:formatCode>
                <c:ptCount val="20"/>
                <c:pt idx="0">
                  <c:v>363</c:v>
                </c:pt>
                <c:pt idx="1">
                  <c:v>499</c:v>
                </c:pt>
                <c:pt idx="2">
                  <c:v>542</c:v>
                </c:pt>
                <c:pt idx="3">
                  <c:v>325</c:v>
                </c:pt>
                <c:pt idx="4">
                  <c:v>585</c:v>
                </c:pt>
                <c:pt idx="5">
                  <c:v>612</c:v>
                </c:pt>
                <c:pt idx="6">
                  <c:v>576</c:v>
                </c:pt>
                <c:pt idx="7">
                  <c:v>475</c:v>
                </c:pt>
                <c:pt idx="8">
                  <c:v>172</c:v>
                </c:pt>
                <c:pt idx="9">
                  <c:v>308</c:v>
                </c:pt>
                <c:pt idx="10">
                  <c:v>281</c:v>
                </c:pt>
                <c:pt idx="11">
                  <c:v>407</c:v>
                </c:pt>
                <c:pt idx="12">
                  <c:v>348</c:v>
                </c:pt>
                <c:pt idx="13">
                  <c:v>122</c:v>
                </c:pt>
                <c:pt idx="14">
                  <c:v>701</c:v>
                </c:pt>
                <c:pt idx="15">
                  <c:v>473</c:v>
                </c:pt>
                <c:pt idx="16">
                  <c:v>777</c:v>
                </c:pt>
                <c:pt idx="17">
                  <c:v>598</c:v>
                </c:pt>
                <c:pt idx="18">
                  <c:v>498</c:v>
                </c:pt>
                <c:pt idx="19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B-FB43-A513-EBFDA4ADE294}"/>
            </c:ext>
          </c:extLst>
        </c:ser>
        <c:ser>
          <c:idx val="1"/>
          <c:order val="1"/>
          <c:tx>
            <c:strRef>
              <c:f>SC!$C$1</c:f>
              <c:strCache>
                <c:ptCount val="1"/>
                <c:pt idx="0">
                  <c:v>BK50-200</c:v>
                </c:pt>
              </c:strCache>
            </c:strRef>
          </c:tx>
          <c:cat>
            <c:numRef>
              <c:f>SC!$A$2:$A$21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SC!$C$2:$C$21</c:f>
              <c:numCache>
                <c:formatCode>General</c:formatCode>
                <c:ptCount val="20"/>
                <c:pt idx="0">
                  <c:v>95</c:v>
                </c:pt>
                <c:pt idx="1">
                  <c:v>111</c:v>
                </c:pt>
                <c:pt idx="2">
                  <c:v>148</c:v>
                </c:pt>
                <c:pt idx="3">
                  <c:v>123</c:v>
                </c:pt>
                <c:pt idx="4">
                  <c:v>148</c:v>
                </c:pt>
                <c:pt idx="5">
                  <c:v>158</c:v>
                </c:pt>
                <c:pt idx="6">
                  <c:v>107</c:v>
                </c:pt>
                <c:pt idx="7">
                  <c:v>220</c:v>
                </c:pt>
                <c:pt idx="8">
                  <c:v>122</c:v>
                </c:pt>
                <c:pt idx="9">
                  <c:v>180</c:v>
                </c:pt>
                <c:pt idx="10">
                  <c:v>203</c:v>
                </c:pt>
                <c:pt idx="11">
                  <c:v>203</c:v>
                </c:pt>
                <c:pt idx="12">
                  <c:v>158</c:v>
                </c:pt>
                <c:pt idx="13">
                  <c:v>56</c:v>
                </c:pt>
                <c:pt idx="14">
                  <c:v>149</c:v>
                </c:pt>
                <c:pt idx="15">
                  <c:v>122</c:v>
                </c:pt>
                <c:pt idx="16">
                  <c:v>278</c:v>
                </c:pt>
                <c:pt idx="17">
                  <c:v>145</c:v>
                </c:pt>
                <c:pt idx="18">
                  <c:v>128</c:v>
                </c:pt>
                <c:pt idx="19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B-FB43-A513-EBFDA4ADE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50070224"/>
        <c:axId val="-2042196704"/>
      </c:lineChart>
      <c:catAx>
        <c:axId val="-20500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42196704"/>
        <c:crosses val="autoZero"/>
        <c:auto val="1"/>
        <c:lblAlgn val="ctr"/>
        <c:lblOffset val="100"/>
        <c:noMultiLvlLbl val="0"/>
      </c:catAx>
      <c:valAx>
        <c:axId val="-2042196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50070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577273</xdr:colOff>
      <xdr:row>34</xdr:row>
      <xdr:rowOff>177800</xdr:rowOff>
    </xdr:from>
    <xdr:to>
      <xdr:col>15</xdr:col>
      <xdr:colOff>27215</xdr:colOff>
      <xdr:row>47</xdr:row>
      <xdr:rowOff>111125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530225</xdr:colOff>
      <xdr:row>50</xdr:row>
      <xdr:rowOff>165101</xdr:rowOff>
    </xdr:from>
    <xdr:to>
      <xdr:col>25</xdr:col>
      <xdr:colOff>10955</xdr:colOff>
      <xdr:row>61</xdr:row>
      <xdr:rowOff>172720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9492" y="9910234"/>
          <a:ext cx="5576730" cy="214968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  <xdr:twoCellAnchor editAs="oneCell">
    <xdr:from>
      <xdr:col>16</xdr:col>
      <xdr:colOff>311149</xdr:colOff>
      <xdr:row>35</xdr:row>
      <xdr:rowOff>186265</xdr:rowOff>
    </xdr:from>
    <xdr:to>
      <xdr:col>22</xdr:col>
      <xdr:colOff>457199</xdr:colOff>
      <xdr:row>44</xdr:row>
      <xdr:rowOff>91650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0416" y="7010398"/>
          <a:ext cx="4210050" cy="165798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  <xdr:twoCellAnchor>
    <xdr:from>
      <xdr:col>6</xdr:col>
      <xdr:colOff>520700</xdr:colOff>
      <xdr:row>49</xdr:row>
      <xdr:rowOff>50800</xdr:rowOff>
    </xdr:from>
    <xdr:to>
      <xdr:col>15</xdr:col>
      <xdr:colOff>136525</xdr:colOff>
      <xdr:row>63</xdr:row>
      <xdr:rowOff>53975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495300</xdr:colOff>
      <xdr:row>1</xdr:row>
      <xdr:rowOff>82550</xdr:rowOff>
    </xdr:from>
    <xdr:to>
      <xdr:col>35</xdr:col>
      <xdr:colOff>63500</xdr:colOff>
      <xdr:row>34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39</xdr:row>
      <xdr:rowOff>0</xdr:rowOff>
    </xdr:from>
    <xdr:to>
      <xdr:col>35</xdr:col>
      <xdr:colOff>158750</xdr:colOff>
      <xdr:row>71</xdr:row>
      <xdr:rowOff>158750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381000</xdr:colOff>
      <xdr:row>55</xdr:row>
      <xdr:rowOff>135467</xdr:rowOff>
    </xdr:from>
    <xdr:to>
      <xdr:col>14</xdr:col>
      <xdr:colOff>575733</xdr:colOff>
      <xdr:row>55</xdr:row>
      <xdr:rowOff>135467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35C0664-C09A-544B-AD20-A41CF497D7E6}"/>
            </a:ext>
          </a:extLst>
        </xdr:cNvPr>
        <xdr:cNvCxnSpPr/>
      </xdr:nvCxnSpPr>
      <xdr:spPr>
        <a:xfrm>
          <a:off x="5198533" y="10854267"/>
          <a:ext cx="5511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544891</xdr:colOff>
      <xdr:row>65</xdr:row>
      <xdr:rowOff>78015</xdr:rowOff>
    </xdr:from>
    <xdr:to>
      <xdr:col>13</xdr:col>
      <xdr:colOff>42938</xdr:colOff>
      <xdr:row>65</xdr:row>
      <xdr:rowOff>78015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15C8F17E-8A4F-8C43-93DB-A3428C79E290}"/>
            </a:ext>
          </a:extLst>
        </xdr:cNvPr>
        <xdr:cNvCxnSpPr/>
      </xdr:nvCxnSpPr>
      <xdr:spPr>
        <a:xfrm>
          <a:off x="3982962" y="12469586"/>
          <a:ext cx="54579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584200</xdr:colOff>
      <xdr:row>54</xdr:row>
      <xdr:rowOff>67733</xdr:rowOff>
    </xdr:from>
    <xdr:to>
      <xdr:col>15</xdr:col>
      <xdr:colOff>414868</xdr:colOff>
      <xdr:row>55</xdr:row>
      <xdr:rowOff>84667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781BC47-0785-5041-83D4-5A7FF3D684D0}"/>
            </a:ext>
          </a:extLst>
        </xdr:cNvPr>
        <xdr:cNvSpPr txBox="1"/>
      </xdr:nvSpPr>
      <xdr:spPr>
        <a:xfrm>
          <a:off x="10041467" y="10591800"/>
          <a:ext cx="1185334" cy="211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/>
            <a:t>average = 3.4 BUT/100m^2</a:t>
          </a:r>
        </a:p>
      </xdr:txBody>
    </xdr:sp>
    <xdr:clientData/>
  </xdr:twoCellAnchor>
  <xdr:twoCellAnchor>
    <xdr:from>
      <xdr:col>14</xdr:col>
      <xdr:colOff>575732</xdr:colOff>
      <xdr:row>56</xdr:row>
      <xdr:rowOff>93134</xdr:rowOff>
    </xdr:from>
    <xdr:to>
      <xdr:col>16</xdr:col>
      <xdr:colOff>417286</xdr:colOff>
      <xdr:row>57</xdr:row>
      <xdr:rowOff>117930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D58F0F2-9818-2549-A7DF-632C5D9FFD55}"/>
            </a:ext>
          </a:extLst>
        </xdr:cNvPr>
        <xdr:cNvSpPr txBox="1"/>
      </xdr:nvSpPr>
      <xdr:spPr>
        <a:xfrm>
          <a:off x="10645018" y="10770205"/>
          <a:ext cx="1184125" cy="2152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/>
            <a:t>average = 1.3 BKT/100m^2</a:t>
          </a:r>
        </a:p>
      </xdr:txBody>
    </xdr:sp>
    <xdr:clientData/>
  </xdr:twoCellAnchor>
  <xdr:twoCellAnchor>
    <xdr:from>
      <xdr:col>7</xdr:col>
      <xdr:colOff>516467</xdr:colOff>
      <xdr:row>41</xdr:row>
      <xdr:rowOff>118534</xdr:rowOff>
    </xdr:from>
    <xdr:to>
      <xdr:col>14</xdr:col>
      <xdr:colOff>406400</xdr:colOff>
      <xdr:row>41</xdr:row>
      <xdr:rowOff>118535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3D987416-EA37-4E48-A004-C810E944FC62}"/>
            </a:ext>
          </a:extLst>
        </xdr:cNvPr>
        <xdr:cNvCxnSpPr/>
      </xdr:nvCxnSpPr>
      <xdr:spPr>
        <a:xfrm flipV="1">
          <a:off x="5334000" y="8111067"/>
          <a:ext cx="52070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516467</xdr:colOff>
      <xdr:row>42</xdr:row>
      <xdr:rowOff>186266</xdr:rowOff>
    </xdr:from>
    <xdr:to>
      <xdr:col>14</xdr:col>
      <xdr:colOff>440267</xdr:colOff>
      <xdr:row>42</xdr:row>
      <xdr:rowOff>186266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D8193AA7-C8E2-1245-A52E-08A61AD99C33}"/>
            </a:ext>
          </a:extLst>
        </xdr:cNvPr>
        <xdr:cNvCxnSpPr/>
      </xdr:nvCxnSpPr>
      <xdr:spPr>
        <a:xfrm>
          <a:off x="5334000" y="8373533"/>
          <a:ext cx="52408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347131</xdr:colOff>
      <xdr:row>40</xdr:row>
      <xdr:rowOff>18143</xdr:rowOff>
    </xdr:from>
    <xdr:to>
      <xdr:col>15</xdr:col>
      <xdr:colOff>181429</xdr:colOff>
      <xdr:row>41</xdr:row>
      <xdr:rowOff>16935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CF7DA77-5A39-CB4C-83C2-48DCE12B10A5}"/>
            </a:ext>
          </a:extLst>
        </xdr:cNvPr>
        <xdr:cNvSpPr txBox="1"/>
      </xdr:nvSpPr>
      <xdr:spPr>
        <a:xfrm>
          <a:off x="9745131" y="7647214"/>
          <a:ext cx="1176869" cy="1892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/>
            <a:t>average = .63 BUT/100m^2</a:t>
          </a:r>
        </a:p>
      </xdr:txBody>
    </xdr:sp>
    <xdr:clientData/>
  </xdr:twoCellAnchor>
  <xdr:twoCellAnchor>
    <xdr:from>
      <xdr:col>14</xdr:col>
      <xdr:colOff>457200</xdr:colOff>
      <xdr:row>41</xdr:row>
      <xdr:rowOff>117929</xdr:rowOff>
    </xdr:from>
    <xdr:to>
      <xdr:col>16</xdr:col>
      <xdr:colOff>299357</xdr:colOff>
      <xdr:row>42</xdr:row>
      <xdr:rowOff>136072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83B06F8-BEA6-714C-B766-CE249D943A4D}"/>
            </a:ext>
          </a:extLst>
        </xdr:cNvPr>
        <xdr:cNvSpPr txBox="1"/>
      </xdr:nvSpPr>
      <xdr:spPr>
        <a:xfrm>
          <a:off x="10526486" y="7937500"/>
          <a:ext cx="1184728" cy="208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/>
            <a:t>average = .26 BKT/100m^2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3</xdr:row>
      <xdr:rowOff>25400</xdr:rowOff>
    </xdr:from>
    <xdr:to>
      <xdr:col>14</xdr:col>
      <xdr:colOff>114300</xdr:colOff>
      <xdr:row>26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736600</xdr:colOff>
      <xdr:row>2</xdr:row>
      <xdr:rowOff>133350</xdr:rowOff>
    </xdr:from>
    <xdr:to>
      <xdr:col>13</xdr:col>
      <xdr:colOff>279400</xdr:colOff>
      <xdr:row>21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uck.combs/Dropbox%20(CTWSRO%20-BNR)/Bull%20Trout/2017-18%20report/wsrJuvMonitoringCounts99-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rJuvMonitoringCounts99-18"/>
    </sheetNames>
    <sheetDataSet>
      <sheetData sheetId="0">
        <row r="2">
          <cell r="C2">
            <v>1999</v>
          </cell>
          <cell r="D2">
            <v>36</v>
          </cell>
          <cell r="E2">
            <v>22</v>
          </cell>
        </row>
        <row r="3">
          <cell r="C3">
            <v>2000</v>
          </cell>
          <cell r="D3">
            <v>49</v>
          </cell>
          <cell r="E3">
            <v>25</v>
          </cell>
        </row>
        <row r="4">
          <cell r="C4">
            <v>2001</v>
          </cell>
          <cell r="D4">
            <v>33</v>
          </cell>
          <cell r="E4">
            <v>9</v>
          </cell>
        </row>
        <row r="5">
          <cell r="C5">
            <v>2002</v>
          </cell>
          <cell r="D5">
            <v>12</v>
          </cell>
          <cell r="E5">
            <v>5</v>
          </cell>
        </row>
        <row r="6">
          <cell r="C6">
            <v>2003</v>
          </cell>
          <cell r="D6">
            <v>36</v>
          </cell>
          <cell r="E6">
            <v>9</v>
          </cell>
        </row>
        <row r="7">
          <cell r="C7">
            <v>2004</v>
          </cell>
          <cell r="D7">
            <v>47</v>
          </cell>
          <cell r="E7">
            <v>16</v>
          </cell>
        </row>
        <row r="8">
          <cell r="C8">
            <v>2005</v>
          </cell>
          <cell r="D8">
            <v>62</v>
          </cell>
          <cell r="E8">
            <v>17</v>
          </cell>
        </row>
        <row r="9">
          <cell r="C9">
            <v>2006</v>
          </cell>
          <cell r="D9">
            <v>56</v>
          </cell>
          <cell r="E9">
            <v>13</v>
          </cell>
        </row>
        <row r="10">
          <cell r="C10">
            <v>2007</v>
          </cell>
          <cell r="D10">
            <v>91</v>
          </cell>
          <cell r="E10">
            <v>15</v>
          </cell>
        </row>
        <row r="11">
          <cell r="C11">
            <v>2008</v>
          </cell>
          <cell r="D11">
            <v>50</v>
          </cell>
          <cell r="E11">
            <v>11</v>
          </cell>
        </row>
        <row r="12">
          <cell r="C12">
            <v>2009</v>
          </cell>
          <cell r="D12">
            <v>16</v>
          </cell>
          <cell r="E12">
            <v>17</v>
          </cell>
        </row>
        <row r="13">
          <cell r="C13">
            <v>2010</v>
          </cell>
          <cell r="D13">
            <v>39</v>
          </cell>
          <cell r="E13">
            <v>16</v>
          </cell>
        </row>
        <row r="14">
          <cell r="C14">
            <v>2011</v>
          </cell>
          <cell r="D14">
            <v>23</v>
          </cell>
          <cell r="E14">
            <v>14</v>
          </cell>
        </row>
        <row r="15">
          <cell r="C15">
            <v>2012</v>
          </cell>
          <cell r="D15">
            <v>15</v>
          </cell>
          <cell r="E15">
            <v>5</v>
          </cell>
        </row>
        <row r="16">
          <cell r="C16">
            <v>2013</v>
          </cell>
          <cell r="D16">
            <v>26</v>
          </cell>
          <cell r="E16">
            <v>24</v>
          </cell>
        </row>
        <row r="17">
          <cell r="C17">
            <v>2014</v>
          </cell>
          <cell r="D17">
            <v>23</v>
          </cell>
          <cell r="E17">
            <v>17</v>
          </cell>
        </row>
        <row r="18">
          <cell r="C18">
            <v>2015</v>
          </cell>
          <cell r="D18">
            <v>7</v>
          </cell>
          <cell r="E18">
            <v>6</v>
          </cell>
        </row>
        <row r="19">
          <cell r="C19">
            <v>2016</v>
          </cell>
          <cell r="D19">
            <v>12</v>
          </cell>
          <cell r="E19">
            <v>2</v>
          </cell>
        </row>
        <row r="20">
          <cell r="C20">
            <v>2017</v>
          </cell>
          <cell r="D20">
            <v>7</v>
          </cell>
          <cell r="E20">
            <v>4</v>
          </cell>
        </row>
        <row r="21">
          <cell r="C21">
            <v>2018</v>
          </cell>
          <cell r="D21">
            <v>12</v>
          </cell>
          <cell r="E2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6"/>
  <sheetViews>
    <sheetView zoomScale="140" zoomScaleNormal="140" workbookViewId="0">
      <selection activeCell="C29" sqref="C29"/>
    </sheetView>
  </sheetViews>
  <sheetFormatPr baseColWidth="10" defaultColWidth="8.83203125" defaultRowHeight="15" x14ac:dyDescent="0.2"/>
  <cols>
    <col min="1" max="1" width="9.83203125" bestFit="1" customWidth="1"/>
    <col min="8" max="8" width="10.33203125" bestFit="1" customWidth="1"/>
    <col min="10" max="10" width="8.83203125" customWidth="1"/>
    <col min="11" max="11" width="13.5" customWidth="1"/>
    <col min="12" max="12" width="8.83203125" customWidth="1"/>
    <col min="13" max="13" width="10.33203125" bestFit="1" customWidth="1"/>
    <col min="16" max="16" width="8.83203125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8</v>
      </c>
      <c r="N1" t="s">
        <v>8</v>
      </c>
      <c r="O1" t="s">
        <v>8</v>
      </c>
      <c r="P1" t="s">
        <v>8</v>
      </c>
      <c r="Q1" t="s">
        <v>8</v>
      </c>
      <c r="R1" t="s">
        <v>7</v>
      </c>
      <c r="S1" t="s">
        <v>7</v>
      </c>
    </row>
    <row r="2" spans="1:19" x14ac:dyDescent="0.2">
      <c r="A2">
        <v>14293.2</v>
      </c>
      <c r="B2" t="s">
        <v>5</v>
      </c>
      <c r="C2">
        <v>1999</v>
      </c>
      <c r="D2">
        <v>372</v>
      </c>
      <c r="E2">
        <v>105</v>
      </c>
      <c r="H2" t="s">
        <v>3</v>
      </c>
      <c r="I2" t="s">
        <v>4</v>
      </c>
      <c r="J2" t="s">
        <v>0</v>
      </c>
      <c r="K2" t="s">
        <v>9</v>
      </c>
      <c r="L2" t="s">
        <v>10</v>
      </c>
      <c r="M2" t="s">
        <v>3</v>
      </c>
      <c r="N2" t="s">
        <v>4</v>
      </c>
      <c r="O2" t="s">
        <v>0</v>
      </c>
      <c r="P2" t="s">
        <v>9</v>
      </c>
      <c r="Q2" t="s">
        <v>10</v>
      </c>
      <c r="R2" t="s">
        <v>9</v>
      </c>
      <c r="S2" t="s">
        <v>10</v>
      </c>
    </row>
    <row r="3" spans="1:19" x14ac:dyDescent="0.2">
      <c r="A3">
        <v>15601.2</v>
      </c>
      <c r="B3" t="s">
        <v>5</v>
      </c>
      <c r="C3">
        <v>2000</v>
      </c>
      <c r="D3">
        <v>518</v>
      </c>
      <c r="E3">
        <v>123</v>
      </c>
      <c r="G3">
        <v>1999</v>
      </c>
      <c r="H3">
        <v>372</v>
      </c>
      <c r="I3">
        <v>105</v>
      </c>
      <c r="J3">
        <v>14293.2</v>
      </c>
      <c r="K3">
        <f>H3/J3*100</f>
        <v>2.6026362186214422</v>
      </c>
      <c r="L3">
        <f>I3/J3*100</f>
        <v>0.73461506170766511</v>
      </c>
      <c r="M3">
        <v>41</v>
      </c>
      <c r="N3">
        <v>28</v>
      </c>
      <c r="O3">
        <v>5794.1</v>
      </c>
      <c r="P3">
        <f>M3/O3*100</f>
        <v>0.70761636837472597</v>
      </c>
      <c r="Q3">
        <f>N3/O3*100</f>
        <v>0.48325020279249581</v>
      </c>
      <c r="R3">
        <f>K3</f>
        <v>2.6026362186214422</v>
      </c>
      <c r="S3">
        <f>L3</f>
        <v>0.73461506170766511</v>
      </c>
    </row>
    <row r="4" spans="1:19" x14ac:dyDescent="0.2">
      <c r="A4">
        <v>16165.5</v>
      </c>
      <c r="B4" t="s">
        <v>5</v>
      </c>
      <c r="C4">
        <v>2001</v>
      </c>
      <c r="D4">
        <v>545</v>
      </c>
      <c r="E4">
        <v>150</v>
      </c>
      <c r="G4">
        <v>2000</v>
      </c>
      <c r="H4">
        <v>518</v>
      </c>
      <c r="I4">
        <v>123</v>
      </c>
      <c r="J4">
        <v>15601.2</v>
      </c>
      <c r="K4">
        <f t="shared" ref="K4:K21" si="0">H4/J4*100</f>
        <v>3.3202574160961977</v>
      </c>
      <c r="L4">
        <f t="shared" ref="L4:L29" si="1">I4/J4*100</f>
        <v>0.78840089223905852</v>
      </c>
      <c r="M4">
        <v>50</v>
      </c>
      <c r="N4">
        <v>26</v>
      </c>
      <c r="O4">
        <v>5734.6</v>
      </c>
      <c r="P4">
        <f t="shared" ref="P4:P20" si="2">M4/O4*100</f>
        <v>0.87190039409897802</v>
      </c>
      <c r="Q4">
        <f t="shared" ref="Q4:Q20" si="3">N4/O4*100</f>
        <v>0.45338820493146864</v>
      </c>
      <c r="R4">
        <f t="shared" ref="R4:R21" si="4">K4</f>
        <v>3.3202574160961977</v>
      </c>
      <c r="S4">
        <f t="shared" ref="S4:S22" si="5">L4</f>
        <v>0.78840089223905852</v>
      </c>
    </row>
    <row r="5" spans="1:19" x14ac:dyDescent="0.2">
      <c r="A5">
        <v>12903.1</v>
      </c>
      <c r="B5" t="s">
        <v>5</v>
      </c>
      <c r="C5">
        <v>2002</v>
      </c>
      <c r="D5">
        <v>338</v>
      </c>
      <c r="E5">
        <v>131</v>
      </c>
      <c r="G5">
        <v>2001</v>
      </c>
      <c r="H5">
        <v>545</v>
      </c>
      <c r="I5">
        <v>150</v>
      </c>
      <c r="J5">
        <v>16165.5</v>
      </c>
      <c r="K5">
        <f t="shared" si="0"/>
        <v>3.3713773158887754</v>
      </c>
      <c r="L5">
        <f t="shared" si="1"/>
        <v>0.92790201354736934</v>
      </c>
      <c r="M5">
        <v>35</v>
      </c>
      <c r="N5">
        <v>10</v>
      </c>
      <c r="O5">
        <v>5204</v>
      </c>
      <c r="P5">
        <f t="shared" si="2"/>
        <v>0.67255956956187546</v>
      </c>
      <c r="Q5">
        <f t="shared" si="3"/>
        <v>0.1921598770176787</v>
      </c>
      <c r="R5">
        <f t="shared" si="4"/>
        <v>3.3713773158887754</v>
      </c>
      <c r="S5">
        <f t="shared" si="5"/>
        <v>0.92790201354736934</v>
      </c>
    </row>
    <row r="6" spans="1:19" x14ac:dyDescent="0.2">
      <c r="A6">
        <v>15920.9</v>
      </c>
      <c r="B6" t="s">
        <v>5</v>
      </c>
      <c r="C6">
        <v>2003</v>
      </c>
      <c r="D6">
        <v>591</v>
      </c>
      <c r="E6">
        <v>151</v>
      </c>
      <c r="G6">
        <v>2002</v>
      </c>
      <c r="H6">
        <v>338</v>
      </c>
      <c r="I6">
        <v>131</v>
      </c>
      <c r="J6">
        <v>12903.1</v>
      </c>
      <c r="K6">
        <f t="shared" si="0"/>
        <v>2.6195255403740183</v>
      </c>
      <c r="L6">
        <f t="shared" si="1"/>
        <v>1.0152598987840131</v>
      </c>
      <c r="M6">
        <v>19</v>
      </c>
      <c r="N6">
        <v>7</v>
      </c>
      <c r="O6">
        <v>5106.8</v>
      </c>
      <c r="P6">
        <f t="shared" si="2"/>
        <v>0.37205294900916425</v>
      </c>
      <c r="Q6">
        <f t="shared" si="3"/>
        <v>0.13707213910863944</v>
      </c>
      <c r="R6">
        <f t="shared" si="4"/>
        <v>2.6195255403740183</v>
      </c>
      <c r="S6">
        <f t="shared" si="5"/>
        <v>1.0152598987840131</v>
      </c>
    </row>
    <row r="7" spans="1:19" x14ac:dyDescent="0.2">
      <c r="A7">
        <v>13560.2</v>
      </c>
      <c r="B7" t="s">
        <v>5</v>
      </c>
      <c r="C7">
        <v>2004</v>
      </c>
      <c r="D7">
        <v>614</v>
      </c>
      <c r="E7">
        <v>161</v>
      </c>
      <c r="G7">
        <v>2003</v>
      </c>
      <c r="H7">
        <v>591</v>
      </c>
      <c r="I7">
        <v>151</v>
      </c>
      <c r="J7">
        <v>15920.9</v>
      </c>
      <c r="K7">
        <f t="shared" si="0"/>
        <v>3.7121017027931837</v>
      </c>
      <c r="L7">
        <f t="shared" si="1"/>
        <v>0.94843884453768323</v>
      </c>
      <c r="M7">
        <v>40</v>
      </c>
      <c r="N7">
        <v>9</v>
      </c>
      <c r="O7">
        <v>4961</v>
      </c>
      <c r="P7">
        <f t="shared" si="2"/>
        <v>0.80628905462608347</v>
      </c>
      <c r="Q7">
        <f t="shared" si="3"/>
        <v>0.18141503729086877</v>
      </c>
      <c r="R7">
        <f t="shared" si="4"/>
        <v>3.7121017027931837</v>
      </c>
      <c r="S7">
        <f t="shared" si="5"/>
        <v>0.94843884453768323</v>
      </c>
    </row>
    <row r="8" spans="1:19" x14ac:dyDescent="0.2">
      <c r="A8">
        <v>14442.2</v>
      </c>
      <c r="B8" t="s">
        <v>5</v>
      </c>
      <c r="C8">
        <v>2005</v>
      </c>
      <c r="D8">
        <v>579</v>
      </c>
      <c r="E8">
        <v>109</v>
      </c>
      <c r="G8">
        <v>2004</v>
      </c>
      <c r="H8">
        <v>614</v>
      </c>
      <c r="I8">
        <v>161</v>
      </c>
      <c r="J8">
        <v>13560.2</v>
      </c>
      <c r="K8">
        <f t="shared" si="0"/>
        <v>4.5279568147962417</v>
      </c>
      <c r="L8">
        <f t="shared" si="1"/>
        <v>1.1872981224465715</v>
      </c>
      <c r="M8">
        <v>48</v>
      </c>
      <c r="N8">
        <v>16</v>
      </c>
      <c r="O8">
        <v>5496.3</v>
      </c>
      <c r="P8">
        <f t="shared" si="2"/>
        <v>0.8733147753943562</v>
      </c>
      <c r="Q8">
        <f t="shared" si="3"/>
        <v>0.29110492513145209</v>
      </c>
      <c r="R8">
        <f t="shared" si="4"/>
        <v>4.5279568147962417</v>
      </c>
      <c r="S8">
        <f t="shared" si="5"/>
        <v>1.1872981224465715</v>
      </c>
    </row>
    <row r="9" spans="1:19" x14ac:dyDescent="0.2">
      <c r="A9">
        <v>16424.599999999999</v>
      </c>
      <c r="B9" t="s">
        <v>5</v>
      </c>
      <c r="C9">
        <v>2006</v>
      </c>
      <c r="D9">
        <v>475</v>
      </c>
      <c r="E9">
        <v>226</v>
      </c>
      <c r="G9">
        <v>2005</v>
      </c>
      <c r="H9">
        <v>579</v>
      </c>
      <c r="I9">
        <v>109</v>
      </c>
      <c r="J9">
        <v>14442.2</v>
      </c>
      <c r="K9">
        <f t="shared" si="0"/>
        <v>4.0090844885128307</v>
      </c>
      <c r="L9">
        <f t="shared" si="1"/>
        <v>0.75473265845923743</v>
      </c>
      <c r="M9">
        <v>64</v>
      </c>
      <c r="N9">
        <v>17</v>
      </c>
      <c r="O9">
        <v>4204</v>
      </c>
      <c r="P9">
        <f t="shared" si="2"/>
        <v>1.5223596574690772</v>
      </c>
      <c r="Q9">
        <f t="shared" si="3"/>
        <v>0.40437678401522359</v>
      </c>
      <c r="R9">
        <f t="shared" si="4"/>
        <v>4.0090844885128307</v>
      </c>
      <c r="S9">
        <f t="shared" si="5"/>
        <v>0.75473265845923743</v>
      </c>
    </row>
    <row r="10" spans="1:19" x14ac:dyDescent="0.2">
      <c r="A10">
        <v>11457.2</v>
      </c>
      <c r="B10" t="s">
        <v>5</v>
      </c>
      <c r="C10">
        <v>2007</v>
      </c>
      <c r="D10">
        <v>177</v>
      </c>
      <c r="E10">
        <v>125</v>
      </c>
      <c r="G10">
        <v>2006</v>
      </c>
      <c r="H10">
        <v>475</v>
      </c>
      <c r="I10">
        <v>226</v>
      </c>
      <c r="J10">
        <v>16424.599999999999</v>
      </c>
      <c r="K10">
        <f t="shared" si="0"/>
        <v>2.8920034582272933</v>
      </c>
      <c r="L10">
        <f t="shared" si="1"/>
        <v>1.3759848032828808</v>
      </c>
      <c r="M10">
        <v>60</v>
      </c>
      <c r="N10">
        <v>13</v>
      </c>
      <c r="O10">
        <v>4148.3999999999996</v>
      </c>
      <c r="P10">
        <f t="shared" si="2"/>
        <v>1.4463407578825571</v>
      </c>
      <c r="Q10">
        <f t="shared" si="3"/>
        <v>0.31337383087455412</v>
      </c>
      <c r="R10">
        <f t="shared" si="4"/>
        <v>2.8920034582272933</v>
      </c>
      <c r="S10">
        <f t="shared" si="5"/>
        <v>1.3759848032828808</v>
      </c>
    </row>
    <row r="11" spans="1:19" x14ac:dyDescent="0.2">
      <c r="A11">
        <v>16061.4</v>
      </c>
      <c r="B11" t="s">
        <v>5</v>
      </c>
      <c r="C11">
        <v>2008</v>
      </c>
      <c r="D11">
        <v>312</v>
      </c>
      <c r="E11">
        <v>181</v>
      </c>
      <c r="G11">
        <v>2007</v>
      </c>
      <c r="H11">
        <v>177</v>
      </c>
      <c r="I11">
        <v>125</v>
      </c>
      <c r="J11">
        <v>11457.2</v>
      </c>
      <c r="K11">
        <f t="shared" si="0"/>
        <v>1.5448800754110952</v>
      </c>
      <c r="L11">
        <f t="shared" si="1"/>
        <v>1.0910170024089654</v>
      </c>
      <c r="M11">
        <v>93</v>
      </c>
      <c r="N11">
        <v>15</v>
      </c>
      <c r="O11">
        <v>4833.7</v>
      </c>
      <c r="P11">
        <f t="shared" si="2"/>
        <v>1.9239919730227362</v>
      </c>
      <c r="Q11">
        <f t="shared" si="3"/>
        <v>0.31032128597140907</v>
      </c>
      <c r="R11">
        <f t="shared" si="4"/>
        <v>1.5448800754110952</v>
      </c>
      <c r="S11">
        <f t="shared" si="5"/>
        <v>1.0910170024089654</v>
      </c>
    </row>
    <row r="12" spans="1:19" x14ac:dyDescent="0.2">
      <c r="A12">
        <v>16130.8</v>
      </c>
      <c r="B12" t="s">
        <v>5</v>
      </c>
      <c r="C12">
        <v>2009</v>
      </c>
      <c r="D12">
        <v>283</v>
      </c>
      <c r="E12">
        <v>214</v>
      </c>
      <c r="G12">
        <v>2008</v>
      </c>
      <c r="H12">
        <v>312</v>
      </c>
      <c r="I12">
        <v>181</v>
      </c>
      <c r="J12">
        <v>16061.4</v>
      </c>
      <c r="K12">
        <f t="shared" si="0"/>
        <v>1.9425454817139229</v>
      </c>
      <c r="L12">
        <f t="shared" si="1"/>
        <v>1.1269254236866026</v>
      </c>
      <c r="M12">
        <v>50</v>
      </c>
      <c r="N12">
        <v>11</v>
      </c>
      <c r="O12">
        <v>4695.6000000000004</v>
      </c>
      <c r="P12">
        <f t="shared" si="2"/>
        <v>1.0648266462219951</v>
      </c>
      <c r="Q12">
        <f t="shared" si="3"/>
        <v>0.2342618621688389</v>
      </c>
      <c r="R12">
        <f t="shared" si="4"/>
        <v>1.9425454817139229</v>
      </c>
      <c r="S12">
        <f t="shared" si="5"/>
        <v>1.1269254236866026</v>
      </c>
    </row>
    <row r="13" spans="1:19" x14ac:dyDescent="0.2">
      <c r="A13">
        <v>4682.3</v>
      </c>
      <c r="B13" t="s">
        <v>5</v>
      </c>
      <c r="C13">
        <v>2010</v>
      </c>
      <c r="D13">
        <v>413</v>
      </c>
      <c r="E13">
        <v>214</v>
      </c>
      <c r="G13">
        <v>2009</v>
      </c>
      <c r="H13">
        <v>283</v>
      </c>
      <c r="I13">
        <v>214</v>
      </c>
      <c r="J13">
        <v>16130.8</v>
      </c>
      <c r="K13">
        <f t="shared" si="0"/>
        <v>1.7544077169142265</v>
      </c>
      <c r="L13">
        <f t="shared" si="1"/>
        <v>1.3266545986559872</v>
      </c>
      <c r="M13">
        <v>22</v>
      </c>
      <c r="N13">
        <v>18</v>
      </c>
      <c r="O13">
        <v>4643.8</v>
      </c>
      <c r="P13">
        <f t="shared" si="2"/>
        <v>0.47374994616477883</v>
      </c>
      <c r="Q13">
        <f t="shared" si="3"/>
        <v>0.38761359231663722</v>
      </c>
      <c r="R13">
        <f t="shared" si="4"/>
        <v>1.7544077169142265</v>
      </c>
      <c r="S13">
        <f t="shared" si="5"/>
        <v>1.3266545986559872</v>
      </c>
    </row>
    <row r="14" spans="1:19" x14ac:dyDescent="0.2">
      <c r="A14">
        <v>15620.6</v>
      </c>
      <c r="B14" t="s">
        <v>5</v>
      </c>
      <c r="C14">
        <v>2011</v>
      </c>
      <c r="D14">
        <v>350</v>
      </c>
      <c r="E14">
        <v>167</v>
      </c>
      <c r="G14">
        <v>2010</v>
      </c>
      <c r="H14">
        <v>407</v>
      </c>
      <c r="I14">
        <v>214</v>
      </c>
      <c r="J14" s="3">
        <v>11039</v>
      </c>
      <c r="K14">
        <f t="shared" si="0"/>
        <v>3.6869281637829516</v>
      </c>
      <c r="L14">
        <f t="shared" si="1"/>
        <v>1.9385813932421416</v>
      </c>
      <c r="M14">
        <v>41</v>
      </c>
      <c r="N14">
        <v>19</v>
      </c>
      <c r="O14">
        <v>5025.1000000000004</v>
      </c>
      <c r="P14">
        <f t="shared" si="2"/>
        <v>0.81590416111122166</v>
      </c>
      <c r="Q14">
        <f t="shared" si="3"/>
        <v>0.37810192831983441</v>
      </c>
      <c r="R14">
        <f t="shared" si="4"/>
        <v>3.6869281637829516</v>
      </c>
      <c r="S14">
        <f t="shared" si="5"/>
        <v>1.9385813932421416</v>
      </c>
    </row>
    <row r="15" spans="1:19" x14ac:dyDescent="0.2">
      <c r="A15">
        <v>1631.3</v>
      </c>
      <c r="B15" t="s">
        <v>5</v>
      </c>
      <c r="C15">
        <v>2012</v>
      </c>
      <c r="D15">
        <v>128</v>
      </c>
      <c r="E15">
        <v>66</v>
      </c>
      <c r="G15">
        <v>2011</v>
      </c>
      <c r="H15">
        <v>350</v>
      </c>
      <c r="I15">
        <v>167</v>
      </c>
      <c r="J15">
        <v>15620.6</v>
      </c>
      <c r="K15">
        <f t="shared" si="0"/>
        <v>2.2406309616788089</v>
      </c>
      <c r="L15">
        <f t="shared" si="1"/>
        <v>1.0691010588581744</v>
      </c>
      <c r="M15">
        <v>26</v>
      </c>
      <c r="N15">
        <v>16</v>
      </c>
      <c r="O15">
        <v>5207.8</v>
      </c>
      <c r="P15">
        <f t="shared" si="2"/>
        <v>0.49925112331502741</v>
      </c>
      <c r="Q15">
        <f t="shared" si="3"/>
        <v>0.30723146050155531</v>
      </c>
      <c r="R15">
        <f t="shared" si="4"/>
        <v>2.2406309616788089</v>
      </c>
      <c r="S15">
        <f t="shared" si="5"/>
        <v>1.0691010588581744</v>
      </c>
    </row>
    <row r="16" spans="1:19" x14ac:dyDescent="0.2">
      <c r="A16">
        <v>15102.4</v>
      </c>
      <c r="B16" t="s">
        <v>5</v>
      </c>
      <c r="C16">
        <v>2013</v>
      </c>
      <c r="D16">
        <v>703</v>
      </c>
      <c r="E16">
        <v>154</v>
      </c>
      <c r="G16">
        <v>2012</v>
      </c>
      <c r="H16">
        <v>128</v>
      </c>
      <c r="I16">
        <v>66</v>
      </c>
      <c r="J16">
        <v>1631.3</v>
      </c>
      <c r="K16">
        <f t="shared" si="0"/>
        <v>7.8465027891865375</v>
      </c>
      <c r="L16">
        <f t="shared" si="1"/>
        <v>4.0458530006743088</v>
      </c>
      <c r="M16">
        <v>17</v>
      </c>
      <c r="N16">
        <v>8</v>
      </c>
      <c r="O16" s="1">
        <v>5028</v>
      </c>
      <c r="P16">
        <f t="shared" si="2"/>
        <v>0.33810660302307077</v>
      </c>
      <c r="Q16">
        <f t="shared" si="3"/>
        <v>0.15910898965791567</v>
      </c>
      <c r="R16">
        <f t="shared" si="4"/>
        <v>7.8465027891865375</v>
      </c>
      <c r="S16">
        <f t="shared" si="5"/>
        <v>4.0458530006743088</v>
      </c>
    </row>
    <row r="17" spans="1:19" x14ac:dyDescent="0.2">
      <c r="A17">
        <v>12067.8</v>
      </c>
      <c r="B17" t="s">
        <v>5</v>
      </c>
      <c r="C17">
        <v>2014</v>
      </c>
      <c r="D17">
        <v>493</v>
      </c>
      <c r="E17">
        <v>122</v>
      </c>
      <c r="G17">
        <v>2013</v>
      </c>
      <c r="H17">
        <v>703</v>
      </c>
      <c r="I17">
        <v>154</v>
      </c>
      <c r="J17">
        <v>15102.4</v>
      </c>
      <c r="K17">
        <f t="shared" si="0"/>
        <v>4.6548892891196108</v>
      </c>
      <c r="L17">
        <f t="shared" si="1"/>
        <v>1.0197054772751351</v>
      </c>
      <c r="M17">
        <v>27</v>
      </c>
      <c r="N17">
        <v>24</v>
      </c>
      <c r="O17">
        <v>5182.1000000000004</v>
      </c>
      <c r="P17">
        <f t="shared" si="2"/>
        <v>0.52102429516991178</v>
      </c>
      <c r="Q17">
        <f t="shared" si="3"/>
        <v>0.46313270681769936</v>
      </c>
      <c r="R17">
        <f t="shared" si="4"/>
        <v>4.6548892891196108</v>
      </c>
      <c r="S17">
        <f t="shared" si="5"/>
        <v>1.0197054772751351</v>
      </c>
    </row>
    <row r="18" spans="1:19" x14ac:dyDescent="0.2">
      <c r="A18">
        <v>14454.673333299999</v>
      </c>
      <c r="B18" t="s">
        <v>5</v>
      </c>
      <c r="C18">
        <v>2015</v>
      </c>
      <c r="D18">
        <v>785</v>
      </c>
      <c r="E18">
        <v>284</v>
      </c>
      <c r="G18">
        <v>2014</v>
      </c>
      <c r="H18">
        <v>493</v>
      </c>
      <c r="I18">
        <v>122</v>
      </c>
      <c r="J18">
        <v>12067.8</v>
      </c>
      <c r="K18">
        <f t="shared" si="0"/>
        <v>4.0852516614461623</v>
      </c>
      <c r="L18">
        <f t="shared" si="1"/>
        <v>1.0109547722037158</v>
      </c>
      <c r="M18">
        <v>27</v>
      </c>
      <c r="N18">
        <v>18</v>
      </c>
      <c r="O18">
        <v>5366.6</v>
      </c>
      <c r="P18">
        <f t="shared" si="2"/>
        <v>0.50311183989863228</v>
      </c>
      <c r="Q18">
        <f t="shared" si="3"/>
        <v>0.33540789326575482</v>
      </c>
      <c r="R18">
        <f t="shared" si="4"/>
        <v>4.0852516614461623</v>
      </c>
      <c r="S18">
        <f t="shared" si="5"/>
        <v>1.0109547722037158</v>
      </c>
    </row>
    <row r="19" spans="1:19" x14ac:dyDescent="0.2">
      <c r="A19">
        <v>15719.8</v>
      </c>
      <c r="B19" t="s">
        <v>5</v>
      </c>
      <c r="C19">
        <v>2016</v>
      </c>
      <c r="D19">
        <v>606</v>
      </c>
      <c r="E19">
        <v>145</v>
      </c>
      <c r="G19">
        <v>2015</v>
      </c>
      <c r="H19">
        <v>785</v>
      </c>
      <c r="I19">
        <v>284</v>
      </c>
      <c r="J19">
        <v>14454.673333299999</v>
      </c>
      <c r="K19">
        <f t="shared" si="0"/>
        <v>5.430769564273402</v>
      </c>
      <c r="L19">
        <f t="shared" si="1"/>
        <v>1.9647624920428615</v>
      </c>
      <c r="M19">
        <v>7</v>
      </c>
      <c r="N19">
        <v>6</v>
      </c>
      <c r="O19">
        <v>4573.5000000999999</v>
      </c>
      <c r="P19">
        <f t="shared" si="2"/>
        <v>0.15305564665676058</v>
      </c>
      <c r="Q19">
        <f t="shared" si="3"/>
        <v>0.13119055427722334</v>
      </c>
      <c r="R19">
        <f t="shared" si="4"/>
        <v>5.430769564273402</v>
      </c>
      <c r="S19">
        <f t="shared" si="5"/>
        <v>1.9647624920428615</v>
      </c>
    </row>
    <row r="20" spans="1:19" x14ac:dyDescent="0.2">
      <c r="A20" s="4">
        <v>16389.099999999999</v>
      </c>
      <c r="B20" t="s">
        <v>5</v>
      </c>
      <c r="C20">
        <v>2017</v>
      </c>
      <c r="D20">
        <v>511</v>
      </c>
      <c r="E20">
        <v>135</v>
      </c>
      <c r="G20">
        <v>2016</v>
      </c>
      <c r="H20">
        <v>606</v>
      </c>
      <c r="I20">
        <v>145</v>
      </c>
      <c r="J20">
        <v>15719.8</v>
      </c>
      <c r="K20">
        <f t="shared" si="0"/>
        <v>3.8550108780009924</v>
      </c>
      <c r="L20">
        <f t="shared" si="1"/>
        <v>0.92240359292102958</v>
      </c>
      <c r="M20">
        <v>17</v>
      </c>
      <c r="N20">
        <v>3</v>
      </c>
      <c r="O20">
        <v>5311.2</v>
      </c>
      <c r="P20">
        <f t="shared" si="2"/>
        <v>0.32007832504895317</v>
      </c>
      <c r="Q20">
        <f t="shared" si="3"/>
        <v>5.6484410302756444E-2</v>
      </c>
      <c r="R20">
        <f t="shared" si="4"/>
        <v>3.8550108780009924</v>
      </c>
      <c r="S20">
        <f t="shared" si="5"/>
        <v>0.92240359292102958</v>
      </c>
    </row>
    <row r="21" spans="1:19" ht="16" x14ac:dyDescent="0.2">
      <c r="A21" s="5">
        <v>14319.65</v>
      </c>
      <c r="B21" t="s">
        <v>5</v>
      </c>
      <c r="C21">
        <v>2018</v>
      </c>
      <c r="D21">
        <v>902</v>
      </c>
      <c r="E21">
        <v>265</v>
      </c>
      <c r="G21">
        <v>2017</v>
      </c>
      <c r="H21">
        <v>511</v>
      </c>
      <c r="I21">
        <v>135</v>
      </c>
      <c r="J21" s="4">
        <v>16389.099999999999</v>
      </c>
      <c r="K21">
        <f t="shared" si="0"/>
        <v>3.1179259385811302</v>
      </c>
      <c r="L21">
        <f t="shared" si="1"/>
        <v>0.82371820295196208</v>
      </c>
      <c r="M21">
        <v>15</v>
      </c>
      <c r="N21">
        <v>4</v>
      </c>
      <c r="O21">
        <v>5312.2</v>
      </c>
      <c r="P21">
        <f>M21/O21*100</f>
        <v>0.28236888671360266</v>
      </c>
      <c r="Q21">
        <f t="shared" ref="Q21:Q22" si="6">N21/O21*100</f>
        <v>7.5298369790294042E-2</v>
      </c>
      <c r="R21">
        <f t="shared" si="4"/>
        <v>3.1179259385811302</v>
      </c>
      <c r="S21">
        <f t="shared" si="5"/>
        <v>0.82371820295196208</v>
      </c>
    </row>
    <row r="22" spans="1:19" x14ac:dyDescent="0.2">
      <c r="A22" s="4">
        <v>14062.26</v>
      </c>
      <c r="B22" t="s">
        <v>5</v>
      </c>
      <c r="C22">
        <v>2019</v>
      </c>
      <c r="D22">
        <v>726</v>
      </c>
      <c r="E22">
        <v>432</v>
      </c>
      <c r="G22">
        <v>2018</v>
      </c>
      <c r="H22">
        <v>902</v>
      </c>
      <c r="I22">
        <v>265</v>
      </c>
      <c r="J22" s="4">
        <v>14319.65</v>
      </c>
      <c r="K22">
        <f>H22/J22*100</f>
        <v>6.299036638465326</v>
      </c>
      <c r="L22">
        <f t="shared" si="1"/>
        <v>1.8506038904582165</v>
      </c>
      <c r="M22">
        <v>14</v>
      </c>
      <c r="N22">
        <v>17</v>
      </c>
      <c r="O22">
        <v>5313.2</v>
      </c>
      <c r="P22">
        <f t="shared" ref="P22" si="7">M22/O22*100</f>
        <v>0.26349469246405183</v>
      </c>
      <c r="Q22">
        <f t="shared" si="6"/>
        <v>0.31995784084920575</v>
      </c>
      <c r="R22">
        <f>K22</f>
        <v>6.299036638465326</v>
      </c>
      <c r="S22">
        <f t="shared" si="5"/>
        <v>1.8506038904582165</v>
      </c>
    </row>
    <row r="23" spans="1:19" x14ac:dyDescent="0.2">
      <c r="A23" t="s">
        <v>19</v>
      </c>
      <c r="B23" t="s">
        <v>5</v>
      </c>
      <c r="C23">
        <v>2020</v>
      </c>
      <c r="D23" t="s">
        <v>19</v>
      </c>
      <c r="E23" t="s">
        <v>19</v>
      </c>
      <c r="G23">
        <v>2019</v>
      </c>
      <c r="H23">
        <v>726</v>
      </c>
      <c r="I23">
        <v>432</v>
      </c>
      <c r="J23" s="4">
        <v>14062.26</v>
      </c>
      <c r="K23">
        <f t="shared" ref="K23:K29" si="8">H23/J23*100</f>
        <v>5.1627547776815392</v>
      </c>
      <c r="L23">
        <f t="shared" si="1"/>
        <v>3.0720524296948</v>
      </c>
      <c r="M23">
        <v>34</v>
      </c>
      <c r="N23">
        <v>11</v>
      </c>
      <c r="O23">
        <v>5486.1</v>
      </c>
      <c r="P23">
        <f t="shared" ref="P23:P29" si="9">M23/O23*100</f>
        <v>0.61974809062904423</v>
      </c>
      <c r="Q23">
        <f t="shared" ref="Q23:Q29" si="10">N23/O23*100</f>
        <v>0.20050673520351434</v>
      </c>
      <c r="R23">
        <f t="shared" ref="R23:R29" si="11">K23</f>
        <v>5.1627547776815392</v>
      </c>
      <c r="S23">
        <f t="shared" ref="S23:S29" si="12">L23</f>
        <v>3.0720524296948</v>
      </c>
    </row>
    <row r="24" spans="1:19" x14ac:dyDescent="0.2">
      <c r="A24" s="4">
        <v>10225.49</v>
      </c>
      <c r="B24" t="s">
        <v>5</v>
      </c>
      <c r="C24">
        <v>2021</v>
      </c>
      <c r="D24">
        <v>248</v>
      </c>
      <c r="E24">
        <v>203</v>
      </c>
      <c r="G24">
        <v>2020</v>
      </c>
      <c r="H24" t="s">
        <v>19</v>
      </c>
      <c r="I24" t="s">
        <v>19</v>
      </c>
      <c r="J24" t="s">
        <v>19</v>
      </c>
      <c r="M24" t="s">
        <v>19</v>
      </c>
      <c r="N24" t="s">
        <v>19</v>
      </c>
      <c r="O24" t="s">
        <v>19</v>
      </c>
    </row>
    <row r="25" spans="1:19" x14ac:dyDescent="0.2">
      <c r="A25" s="4">
        <v>10022.76</v>
      </c>
      <c r="B25" t="s">
        <v>5</v>
      </c>
      <c r="C25">
        <v>2022</v>
      </c>
      <c r="D25">
        <v>203</v>
      </c>
      <c r="E25">
        <v>134</v>
      </c>
      <c r="G25">
        <v>2021</v>
      </c>
      <c r="H25">
        <v>248</v>
      </c>
      <c r="I25">
        <v>203</v>
      </c>
      <c r="J25" s="4">
        <v>10225.49</v>
      </c>
      <c r="K25">
        <f t="shared" si="8"/>
        <v>2.4253116476569825</v>
      </c>
      <c r="L25">
        <f t="shared" si="1"/>
        <v>1.9852349373966431</v>
      </c>
      <c r="M25">
        <v>24</v>
      </c>
      <c r="N25">
        <v>19</v>
      </c>
      <c r="O25">
        <v>5701</v>
      </c>
      <c r="P25">
        <f t="shared" si="9"/>
        <v>0.4209787756533942</v>
      </c>
      <c r="Q25">
        <f t="shared" si="10"/>
        <v>0.33327486405893703</v>
      </c>
      <c r="R25">
        <f t="shared" si="11"/>
        <v>2.4253116476569825</v>
      </c>
      <c r="S25">
        <f t="shared" si="12"/>
        <v>1.9852349373966431</v>
      </c>
    </row>
    <row r="26" spans="1:19" x14ac:dyDescent="0.2">
      <c r="A26" s="6">
        <v>10910</v>
      </c>
      <c r="B26" t="s">
        <v>5</v>
      </c>
      <c r="C26">
        <v>2023</v>
      </c>
      <c r="D26">
        <v>116</v>
      </c>
      <c r="E26">
        <v>97</v>
      </c>
      <c r="G26">
        <v>2022</v>
      </c>
      <c r="H26">
        <v>203</v>
      </c>
      <c r="I26">
        <v>134</v>
      </c>
      <c r="J26" s="4">
        <v>10022.76</v>
      </c>
      <c r="K26">
        <f t="shared" si="8"/>
        <v>2.0253902118777662</v>
      </c>
      <c r="L26">
        <f t="shared" si="1"/>
        <v>1.3369570856730082</v>
      </c>
      <c r="M26">
        <v>6</v>
      </c>
      <c r="N26">
        <v>4</v>
      </c>
      <c r="O26">
        <v>5543.2</v>
      </c>
      <c r="P26">
        <f t="shared" si="9"/>
        <v>0.10824072737768797</v>
      </c>
      <c r="Q26">
        <f t="shared" si="10"/>
        <v>7.2160484918458653E-2</v>
      </c>
      <c r="R26">
        <f t="shared" si="11"/>
        <v>2.0253902118777662</v>
      </c>
      <c r="S26">
        <f t="shared" si="12"/>
        <v>1.3369570856730082</v>
      </c>
    </row>
    <row r="27" spans="1:19" x14ac:dyDescent="0.2">
      <c r="A27" s="6">
        <v>10910</v>
      </c>
      <c r="B27" t="s">
        <v>5</v>
      </c>
      <c r="C27">
        <v>2024</v>
      </c>
      <c r="D27">
        <v>47</v>
      </c>
      <c r="E27">
        <v>41</v>
      </c>
      <c r="G27">
        <v>2023</v>
      </c>
      <c r="H27">
        <v>116</v>
      </c>
      <c r="I27">
        <v>97</v>
      </c>
      <c r="J27" s="6">
        <v>10910</v>
      </c>
      <c r="K27">
        <f t="shared" si="8"/>
        <v>1.0632447296058662</v>
      </c>
      <c r="L27">
        <f t="shared" si="1"/>
        <v>0.88909257561869837</v>
      </c>
      <c r="M27">
        <v>14</v>
      </c>
      <c r="N27">
        <v>9</v>
      </c>
      <c r="O27">
        <v>4698.1000000000004</v>
      </c>
      <c r="P27">
        <f t="shared" si="9"/>
        <v>0.29799280560226471</v>
      </c>
      <c r="Q27">
        <f t="shared" si="10"/>
        <v>0.19156680360145589</v>
      </c>
      <c r="R27">
        <f t="shared" si="11"/>
        <v>1.0632447296058662</v>
      </c>
      <c r="S27">
        <f t="shared" si="12"/>
        <v>0.88909257561869837</v>
      </c>
    </row>
    <row r="28" spans="1:19" x14ac:dyDescent="0.2">
      <c r="A28" s="4">
        <v>12332.86</v>
      </c>
      <c r="B28" t="s">
        <v>5</v>
      </c>
      <c r="C28">
        <v>2025</v>
      </c>
      <c r="D28">
        <v>114</v>
      </c>
      <c r="E28">
        <v>104</v>
      </c>
      <c r="G28">
        <v>2024</v>
      </c>
      <c r="H28">
        <v>47</v>
      </c>
      <c r="I28">
        <v>41</v>
      </c>
      <c r="J28" s="6">
        <v>10910</v>
      </c>
      <c r="K28">
        <f t="shared" si="8"/>
        <v>0.4307974335472044</v>
      </c>
      <c r="L28">
        <f t="shared" si="1"/>
        <v>0.3758020164986251</v>
      </c>
      <c r="M28">
        <v>6</v>
      </c>
      <c r="N28">
        <v>5</v>
      </c>
      <c r="O28">
        <v>4698.1000000000004</v>
      </c>
      <c r="P28">
        <f t="shared" si="9"/>
        <v>0.12771120240097059</v>
      </c>
      <c r="Q28">
        <f t="shared" si="10"/>
        <v>0.10642600200080883</v>
      </c>
      <c r="R28">
        <f t="shared" si="11"/>
        <v>0.4307974335472044</v>
      </c>
      <c r="S28">
        <f t="shared" si="12"/>
        <v>0.3758020164986251</v>
      </c>
    </row>
    <row r="29" spans="1:19" x14ac:dyDescent="0.2">
      <c r="G29">
        <v>2025</v>
      </c>
      <c r="H29">
        <v>114</v>
      </c>
      <c r="I29">
        <v>104</v>
      </c>
      <c r="J29" s="4">
        <v>12332.86</v>
      </c>
      <c r="K29">
        <f t="shared" si="8"/>
        <v>0.92435979975447702</v>
      </c>
      <c r="L29">
        <f t="shared" si="1"/>
        <v>0.84327560679355806</v>
      </c>
      <c r="M29">
        <v>11</v>
      </c>
      <c r="N29">
        <v>6</v>
      </c>
      <c r="O29">
        <v>5000.3</v>
      </c>
      <c r="P29">
        <f t="shared" si="9"/>
        <v>0.21998680079195246</v>
      </c>
      <c r="Q29">
        <f t="shared" si="10"/>
        <v>0.11999280043197408</v>
      </c>
      <c r="R29">
        <f t="shared" si="11"/>
        <v>0.92435979975447702</v>
      </c>
      <c r="S29">
        <f t="shared" si="12"/>
        <v>0.84327560679355806</v>
      </c>
    </row>
    <row r="30" spans="1:19" x14ac:dyDescent="0.2">
      <c r="A30">
        <v>5794.1</v>
      </c>
      <c r="B30" t="s">
        <v>6</v>
      </c>
      <c r="C30">
        <v>1999</v>
      </c>
      <c r="D30">
        <v>41</v>
      </c>
      <c r="E30">
        <v>28</v>
      </c>
    </row>
    <row r="31" spans="1:19" x14ac:dyDescent="0.2">
      <c r="A31">
        <v>5734.6</v>
      </c>
      <c r="B31" t="s">
        <v>6</v>
      </c>
      <c r="C31">
        <v>2000</v>
      </c>
      <c r="D31">
        <v>50</v>
      </c>
      <c r="E31">
        <v>26</v>
      </c>
      <c r="J31" t="s">
        <v>20</v>
      </c>
      <c r="K31">
        <f>AVERAGE(K3:K27)</f>
        <v>3.5079343116960957</v>
      </c>
      <c r="L31">
        <f>AVERAGE(L3:L28)</f>
        <v>1.3432820898106141</v>
      </c>
      <c r="P31">
        <f>AVERAGE(P6:P28)</f>
        <v>0.62518149703887904</v>
      </c>
      <c r="Q31">
        <f>AVERAGE(Q3:Q28)</f>
        <v>0.26072747140738717</v>
      </c>
      <c r="R31">
        <f>AVERAGE(R3:R28)</f>
        <v>3.3848488365701401</v>
      </c>
      <c r="S31">
        <f>AVERAGE(S3:S28)</f>
        <v>1.3432820898106141</v>
      </c>
    </row>
    <row r="32" spans="1:19" x14ac:dyDescent="0.2">
      <c r="A32">
        <v>5204</v>
      </c>
      <c r="B32" t="s">
        <v>6</v>
      </c>
      <c r="C32">
        <v>2001</v>
      </c>
      <c r="D32">
        <v>35</v>
      </c>
      <c r="E32">
        <v>10</v>
      </c>
    </row>
    <row r="33" spans="1:31" x14ac:dyDescent="0.2">
      <c r="A33">
        <v>5106.8</v>
      </c>
      <c r="B33" t="s">
        <v>6</v>
      </c>
      <c r="C33">
        <v>2002</v>
      </c>
      <c r="D33">
        <v>19</v>
      </c>
      <c r="E33">
        <v>7</v>
      </c>
    </row>
    <row r="34" spans="1:31" x14ac:dyDescent="0.2">
      <c r="A34">
        <v>4961</v>
      </c>
      <c r="B34" t="s">
        <v>6</v>
      </c>
      <c r="C34">
        <v>2003</v>
      </c>
      <c r="D34">
        <v>40</v>
      </c>
      <c r="E34">
        <v>9</v>
      </c>
    </row>
    <row r="35" spans="1:31" x14ac:dyDescent="0.2">
      <c r="A35">
        <v>5496.3</v>
      </c>
      <c r="B35" t="s">
        <v>6</v>
      </c>
      <c r="C35">
        <v>2004</v>
      </c>
      <c r="D35">
        <v>48</v>
      </c>
      <c r="E35">
        <v>16</v>
      </c>
    </row>
    <row r="36" spans="1:31" x14ac:dyDescent="0.2">
      <c r="A36">
        <v>4204</v>
      </c>
      <c r="B36" t="s">
        <v>6</v>
      </c>
      <c r="C36">
        <v>2005</v>
      </c>
      <c r="D36">
        <v>64</v>
      </c>
      <c r="E36">
        <v>17</v>
      </c>
      <c r="AC36" s="2" t="s">
        <v>18</v>
      </c>
      <c r="AD36" s="2"/>
      <c r="AE36" s="2"/>
    </row>
    <row r="37" spans="1:31" x14ac:dyDescent="0.2">
      <c r="A37">
        <v>4148.3999999999996</v>
      </c>
      <c r="B37" t="s">
        <v>6</v>
      </c>
      <c r="C37">
        <v>2006</v>
      </c>
      <c r="D37">
        <v>60</v>
      </c>
      <c r="E37">
        <v>13</v>
      </c>
    </row>
    <row r="38" spans="1:31" x14ac:dyDescent="0.2">
      <c r="A38">
        <v>4833.7</v>
      </c>
      <c r="B38" t="s">
        <v>6</v>
      </c>
      <c r="C38">
        <v>2007</v>
      </c>
      <c r="D38">
        <v>93</v>
      </c>
      <c r="E38">
        <v>15</v>
      </c>
    </row>
    <row r="39" spans="1:31" x14ac:dyDescent="0.2">
      <c r="A39">
        <v>4695.6000000000004</v>
      </c>
      <c r="B39" t="s">
        <v>6</v>
      </c>
      <c r="C39">
        <v>2008</v>
      </c>
      <c r="D39">
        <v>50</v>
      </c>
      <c r="E39">
        <v>11</v>
      </c>
      <c r="J39" t="s">
        <v>11</v>
      </c>
    </row>
    <row r="40" spans="1:31" x14ac:dyDescent="0.2">
      <c r="A40">
        <v>4643.8</v>
      </c>
      <c r="B40" t="s">
        <v>6</v>
      </c>
      <c r="C40">
        <v>2009</v>
      </c>
      <c r="D40">
        <v>22</v>
      </c>
      <c r="E40">
        <v>18</v>
      </c>
    </row>
    <row r="41" spans="1:31" x14ac:dyDescent="0.2">
      <c r="A41">
        <v>5025.1000000000004</v>
      </c>
      <c r="B41" t="s">
        <v>6</v>
      </c>
      <c r="C41">
        <v>2010</v>
      </c>
      <c r="D41">
        <v>41</v>
      </c>
      <c r="E41">
        <v>19</v>
      </c>
    </row>
    <row r="42" spans="1:31" x14ac:dyDescent="0.2">
      <c r="A42">
        <v>5207.8</v>
      </c>
      <c r="B42" t="s">
        <v>6</v>
      </c>
      <c r="C42">
        <v>2011</v>
      </c>
      <c r="D42">
        <v>26</v>
      </c>
      <c r="E42">
        <v>16</v>
      </c>
    </row>
    <row r="43" spans="1:31" x14ac:dyDescent="0.2">
      <c r="A43">
        <v>0</v>
      </c>
      <c r="B43" t="s">
        <v>6</v>
      </c>
      <c r="C43">
        <v>2012</v>
      </c>
      <c r="D43">
        <v>17</v>
      </c>
      <c r="E43">
        <v>8</v>
      </c>
    </row>
    <row r="44" spans="1:31" x14ac:dyDescent="0.2">
      <c r="A44">
        <v>5182.1000000000004</v>
      </c>
      <c r="B44" t="s">
        <v>6</v>
      </c>
      <c r="C44">
        <v>2013</v>
      </c>
      <c r="D44">
        <v>27</v>
      </c>
      <c r="E44">
        <v>24</v>
      </c>
    </row>
    <row r="45" spans="1:31" x14ac:dyDescent="0.2">
      <c r="A45">
        <v>5366.6</v>
      </c>
      <c r="B45" t="s">
        <v>6</v>
      </c>
      <c r="C45">
        <v>2014</v>
      </c>
      <c r="D45">
        <v>27</v>
      </c>
      <c r="E45">
        <v>18</v>
      </c>
    </row>
    <row r="46" spans="1:31" x14ac:dyDescent="0.2">
      <c r="A46">
        <v>4573.5000000999999</v>
      </c>
      <c r="B46" t="s">
        <v>6</v>
      </c>
      <c r="C46">
        <v>2015</v>
      </c>
      <c r="D46">
        <v>7</v>
      </c>
      <c r="E46">
        <v>6</v>
      </c>
    </row>
    <row r="47" spans="1:31" x14ac:dyDescent="0.2">
      <c r="A47">
        <v>5311.2</v>
      </c>
      <c r="B47" t="s">
        <v>6</v>
      </c>
      <c r="C47">
        <v>2016</v>
      </c>
      <c r="D47">
        <v>17</v>
      </c>
      <c r="E47">
        <v>3</v>
      </c>
    </row>
    <row r="48" spans="1:31" x14ac:dyDescent="0.2">
      <c r="A48">
        <v>2522.4</v>
      </c>
      <c r="B48" t="s">
        <v>6</v>
      </c>
      <c r="C48">
        <v>2017</v>
      </c>
      <c r="D48">
        <v>15</v>
      </c>
      <c r="E48">
        <v>4</v>
      </c>
    </row>
    <row r="49" spans="1:5" x14ac:dyDescent="0.2">
      <c r="A49">
        <v>5285.8</v>
      </c>
      <c r="B49" t="s">
        <v>6</v>
      </c>
      <c r="C49">
        <v>2018</v>
      </c>
      <c r="D49">
        <v>16</v>
      </c>
      <c r="E49">
        <v>17</v>
      </c>
    </row>
    <row r="50" spans="1:5" x14ac:dyDescent="0.2">
      <c r="A50">
        <v>5486.1</v>
      </c>
      <c r="B50" t="s">
        <v>6</v>
      </c>
      <c r="C50">
        <v>2019</v>
      </c>
      <c r="D50">
        <v>34</v>
      </c>
      <c r="E50">
        <v>11</v>
      </c>
    </row>
    <row r="51" spans="1:5" x14ac:dyDescent="0.2">
      <c r="A51" t="s">
        <v>19</v>
      </c>
      <c r="B51" t="s">
        <v>6</v>
      </c>
      <c r="C51">
        <v>2020</v>
      </c>
      <c r="D51" t="s">
        <v>19</v>
      </c>
      <c r="E51" t="s">
        <v>19</v>
      </c>
    </row>
    <row r="52" spans="1:5" x14ac:dyDescent="0.2">
      <c r="A52">
        <v>5701</v>
      </c>
      <c r="B52" t="s">
        <v>6</v>
      </c>
      <c r="C52">
        <v>2021</v>
      </c>
      <c r="D52">
        <v>24</v>
      </c>
      <c r="E52">
        <v>19</v>
      </c>
    </row>
    <row r="53" spans="1:5" x14ac:dyDescent="0.2">
      <c r="A53">
        <v>5543.2</v>
      </c>
      <c r="B53" t="s">
        <v>6</v>
      </c>
      <c r="C53">
        <v>2022</v>
      </c>
      <c r="D53">
        <v>6</v>
      </c>
      <c r="E53">
        <v>4</v>
      </c>
    </row>
    <row r="54" spans="1:5" x14ac:dyDescent="0.2">
      <c r="A54">
        <v>4698.1000000000004</v>
      </c>
      <c r="B54" t="s">
        <v>6</v>
      </c>
      <c r="C54">
        <v>2023</v>
      </c>
      <c r="D54">
        <v>14</v>
      </c>
      <c r="E54">
        <v>9</v>
      </c>
    </row>
    <row r="55" spans="1:5" x14ac:dyDescent="0.2">
      <c r="A55">
        <v>4698.1000000000004</v>
      </c>
      <c r="B55" t="s">
        <v>6</v>
      </c>
      <c r="C55">
        <v>2024</v>
      </c>
      <c r="D55">
        <v>6</v>
      </c>
      <c r="E55">
        <v>5</v>
      </c>
    </row>
    <row r="56" spans="1:5" x14ac:dyDescent="0.2">
      <c r="A56">
        <v>5000.3</v>
      </c>
      <c r="B56" t="s">
        <v>6</v>
      </c>
      <c r="C56">
        <v>2025</v>
      </c>
      <c r="D56">
        <v>11</v>
      </c>
      <c r="E56">
        <v>6</v>
      </c>
    </row>
  </sheetData>
  <sortState ref="A2:AB37">
    <sortCondition ref="B2:B37"/>
  </sortState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F28" sqref="F28"/>
    </sheetView>
  </sheetViews>
  <sheetFormatPr baseColWidth="10" defaultColWidth="11.5" defaultRowHeight="15" x14ac:dyDescent="0.2"/>
  <sheetData>
    <row r="1" spans="1:5" x14ac:dyDescent="0.2">
      <c r="A1" t="s">
        <v>12</v>
      </c>
      <c r="B1" t="s">
        <v>13</v>
      </c>
      <c r="C1" t="s">
        <v>2</v>
      </c>
      <c r="D1" t="s">
        <v>14</v>
      </c>
      <c r="E1" t="s">
        <v>15</v>
      </c>
    </row>
    <row r="2" spans="1:5" x14ac:dyDescent="0.2">
      <c r="A2">
        <v>5794.1</v>
      </c>
      <c r="B2">
        <v>0</v>
      </c>
      <c r="C2">
        <v>1999</v>
      </c>
      <c r="D2">
        <v>36</v>
      </c>
      <c r="E2">
        <v>22</v>
      </c>
    </row>
    <row r="3" spans="1:5" x14ac:dyDescent="0.2">
      <c r="A3">
        <v>5734.6</v>
      </c>
      <c r="B3">
        <v>0</v>
      </c>
      <c r="C3">
        <v>2000</v>
      </c>
      <c r="D3">
        <v>49</v>
      </c>
      <c r="E3">
        <v>25</v>
      </c>
    </row>
    <row r="4" spans="1:5" x14ac:dyDescent="0.2">
      <c r="A4">
        <v>5204</v>
      </c>
      <c r="B4">
        <v>0</v>
      </c>
      <c r="C4">
        <v>2001</v>
      </c>
      <c r="D4">
        <v>33</v>
      </c>
      <c r="E4">
        <v>9</v>
      </c>
    </row>
    <row r="5" spans="1:5" x14ac:dyDescent="0.2">
      <c r="A5">
        <v>5106.8</v>
      </c>
      <c r="B5">
        <v>0</v>
      </c>
      <c r="C5">
        <v>2002</v>
      </c>
      <c r="D5">
        <v>12</v>
      </c>
      <c r="E5">
        <v>5</v>
      </c>
    </row>
    <row r="6" spans="1:5" x14ac:dyDescent="0.2">
      <c r="A6">
        <v>4961</v>
      </c>
      <c r="B6">
        <v>0</v>
      </c>
      <c r="C6">
        <v>2003</v>
      </c>
      <c r="D6">
        <v>36</v>
      </c>
      <c r="E6">
        <v>9</v>
      </c>
    </row>
    <row r="7" spans="1:5" x14ac:dyDescent="0.2">
      <c r="A7">
        <v>5496.3</v>
      </c>
      <c r="B7">
        <v>0</v>
      </c>
      <c r="C7">
        <v>2004</v>
      </c>
      <c r="D7">
        <v>47</v>
      </c>
      <c r="E7">
        <v>16</v>
      </c>
    </row>
    <row r="8" spans="1:5" x14ac:dyDescent="0.2">
      <c r="A8">
        <v>4204</v>
      </c>
      <c r="B8">
        <v>0</v>
      </c>
      <c r="C8">
        <v>2005</v>
      </c>
      <c r="D8">
        <v>62</v>
      </c>
      <c r="E8">
        <v>17</v>
      </c>
    </row>
    <row r="9" spans="1:5" x14ac:dyDescent="0.2">
      <c r="A9">
        <v>4148.3999999999996</v>
      </c>
      <c r="B9">
        <v>0</v>
      </c>
      <c r="C9">
        <v>2006</v>
      </c>
      <c r="D9">
        <v>56</v>
      </c>
      <c r="E9">
        <v>13</v>
      </c>
    </row>
    <row r="10" spans="1:5" x14ac:dyDescent="0.2">
      <c r="A10">
        <v>4833.7</v>
      </c>
      <c r="B10">
        <v>0</v>
      </c>
      <c r="C10">
        <v>2007</v>
      </c>
      <c r="D10">
        <v>91</v>
      </c>
      <c r="E10">
        <v>15</v>
      </c>
    </row>
    <row r="11" spans="1:5" x14ac:dyDescent="0.2">
      <c r="A11">
        <v>4695.6000000000004</v>
      </c>
      <c r="B11">
        <v>0</v>
      </c>
      <c r="C11">
        <v>2008</v>
      </c>
      <c r="D11">
        <v>50</v>
      </c>
      <c r="E11">
        <v>11</v>
      </c>
    </row>
    <row r="12" spans="1:5" x14ac:dyDescent="0.2">
      <c r="A12">
        <v>4643.8</v>
      </c>
      <c r="B12">
        <v>0</v>
      </c>
      <c r="C12">
        <v>2009</v>
      </c>
      <c r="D12">
        <v>16</v>
      </c>
      <c r="E12">
        <v>17</v>
      </c>
    </row>
    <row r="13" spans="1:5" x14ac:dyDescent="0.2">
      <c r="A13">
        <v>5025.1000000000004</v>
      </c>
      <c r="B13">
        <v>0</v>
      </c>
      <c r="C13">
        <v>2010</v>
      </c>
      <c r="D13">
        <v>39</v>
      </c>
      <c r="E13">
        <v>16</v>
      </c>
    </row>
    <row r="14" spans="1:5" x14ac:dyDescent="0.2">
      <c r="A14">
        <v>5207.8</v>
      </c>
      <c r="B14">
        <v>0</v>
      </c>
      <c r="C14">
        <v>2011</v>
      </c>
      <c r="D14">
        <v>23</v>
      </c>
      <c r="E14">
        <v>14</v>
      </c>
    </row>
    <row r="15" spans="1:5" x14ac:dyDescent="0.2">
      <c r="A15">
        <v>5207.8</v>
      </c>
      <c r="B15">
        <v>5207.8</v>
      </c>
      <c r="C15">
        <v>2012</v>
      </c>
      <c r="D15">
        <v>15</v>
      </c>
      <c r="E15">
        <v>5</v>
      </c>
    </row>
    <row r="16" spans="1:5" x14ac:dyDescent="0.2">
      <c r="A16">
        <v>5182.1000000000004</v>
      </c>
      <c r="B16">
        <v>0</v>
      </c>
      <c r="C16">
        <v>2013</v>
      </c>
      <c r="D16">
        <v>26</v>
      </c>
      <c r="E16">
        <v>24</v>
      </c>
    </row>
    <row r="17" spans="1:5" x14ac:dyDescent="0.2">
      <c r="A17">
        <v>5366.6</v>
      </c>
      <c r="B17">
        <v>0</v>
      </c>
      <c r="C17">
        <v>2014</v>
      </c>
      <c r="D17">
        <v>23</v>
      </c>
      <c r="E17">
        <v>17</v>
      </c>
    </row>
    <row r="18" spans="1:5" x14ac:dyDescent="0.2">
      <c r="A18">
        <v>4573.5000000999999</v>
      </c>
      <c r="B18">
        <v>0</v>
      </c>
      <c r="C18">
        <v>2015</v>
      </c>
      <c r="D18">
        <v>7</v>
      </c>
      <c r="E18">
        <v>6</v>
      </c>
    </row>
    <row r="19" spans="1:5" x14ac:dyDescent="0.2">
      <c r="A19">
        <v>5311.2</v>
      </c>
      <c r="B19">
        <v>0</v>
      </c>
      <c r="C19">
        <v>2016</v>
      </c>
      <c r="D19">
        <v>12</v>
      </c>
      <c r="E19">
        <v>2</v>
      </c>
    </row>
    <row r="20" spans="1:5" x14ac:dyDescent="0.2">
      <c r="A20">
        <v>5255.5</v>
      </c>
      <c r="B20">
        <v>0</v>
      </c>
      <c r="C20">
        <v>2017</v>
      </c>
      <c r="D20">
        <v>7</v>
      </c>
      <c r="E20">
        <v>4</v>
      </c>
    </row>
    <row r="21" spans="1:5" x14ac:dyDescent="0.2">
      <c r="A21">
        <v>5285.8</v>
      </c>
      <c r="B21">
        <v>0</v>
      </c>
      <c r="C21">
        <v>2018</v>
      </c>
      <c r="D21">
        <v>12</v>
      </c>
      <c r="E21">
        <v>17</v>
      </c>
    </row>
    <row r="22" spans="1:5" x14ac:dyDescent="0.2">
      <c r="A22">
        <v>5486.1</v>
      </c>
      <c r="C22">
        <v>2019</v>
      </c>
      <c r="D22">
        <v>31</v>
      </c>
      <c r="E22">
        <v>11</v>
      </c>
    </row>
    <row r="23" spans="1:5" x14ac:dyDescent="0.2">
      <c r="A23" t="s">
        <v>19</v>
      </c>
      <c r="C23">
        <v>2020</v>
      </c>
    </row>
    <row r="24" spans="1:5" x14ac:dyDescent="0.2">
      <c r="A24">
        <v>5701</v>
      </c>
      <c r="C24">
        <v>2021</v>
      </c>
      <c r="D24">
        <v>19</v>
      </c>
      <c r="E24">
        <v>6</v>
      </c>
    </row>
    <row r="25" spans="1:5" x14ac:dyDescent="0.2">
      <c r="A25">
        <v>5543.2</v>
      </c>
      <c r="C25">
        <v>2022</v>
      </c>
      <c r="D25">
        <v>6</v>
      </c>
      <c r="E25">
        <v>4</v>
      </c>
    </row>
    <row r="26" spans="1:5" x14ac:dyDescent="0.2">
      <c r="A26">
        <v>4698.1000000000004</v>
      </c>
      <c r="C26">
        <v>2023</v>
      </c>
      <c r="D26">
        <v>11</v>
      </c>
      <c r="E26">
        <v>9</v>
      </c>
    </row>
    <row r="27" spans="1:5" x14ac:dyDescent="0.2">
      <c r="A27">
        <v>4698.1000000000004</v>
      </c>
      <c r="C27">
        <v>2024</v>
      </c>
      <c r="D27">
        <v>6</v>
      </c>
      <c r="E27">
        <v>4</v>
      </c>
    </row>
    <row r="28" spans="1:5" x14ac:dyDescent="0.2">
      <c r="A28">
        <v>5000.3</v>
      </c>
      <c r="C28">
        <v>2025</v>
      </c>
      <c r="D28">
        <v>8</v>
      </c>
      <c r="E28">
        <v>2</v>
      </c>
    </row>
    <row r="30" spans="1:5" x14ac:dyDescent="0.2">
      <c r="A30">
        <f>STDEV(A2:A28)</f>
        <v>435.77025430187643</v>
      </c>
      <c r="D30">
        <f>AVERAGE(D2:D21)</f>
        <v>32.6</v>
      </c>
    </row>
    <row r="31" spans="1:5" x14ac:dyDescent="0.2">
      <c r="A31">
        <f>AVERAGE(A2:A22, A24:A28)</f>
        <v>5090.9423076961548</v>
      </c>
    </row>
    <row r="32" spans="1:5" x14ac:dyDescent="0.2">
      <c r="A32">
        <f>A30/A31*100</f>
        <v>8.5597170025499469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tabSelected="1" workbookViewId="0">
      <selection activeCell="C26" sqref="C26"/>
    </sheetView>
  </sheetViews>
  <sheetFormatPr baseColWidth="10" defaultColWidth="11.5" defaultRowHeight="15" x14ac:dyDescent="0.2"/>
  <sheetData>
    <row r="1" spans="1:5" x14ac:dyDescent="0.2">
      <c r="A1" t="s">
        <v>2</v>
      </c>
      <c r="B1" t="s">
        <v>14</v>
      </c>
      <c r="C1" t="s">
        <v>15</v>
      </c>
      <c r="D1" t="s">
        <v>16</v>
      </c>
      <c r="E1" t="s">
        <v>17</v>
      </c>
    </row>
    <row r="2" spans="1:5" x14ac:dyDescent="0.2">
      <c r="A2">
        <v>1999</v>
      </c>
      <c r="B2">
        <v>363</v>
      </c>
      <c r="C2">
        <v>95</v>
      </c>
      <c r="D2">
        <v>0</v>
      </c>
      <c r="E2">
        <v>17269.8449997116</v>
      </c>
    </row>
    <row r="3" spans="1:5" x14ac:dyDescent="0.2">
      <c r="A3">
        <v>2000</v>
      </c>
      <c r="B3">
        <v>499</v>
      </c>
      <c r="C3">
        <v>111</v>
      </c>
      <c r="D3">
        <v>0</v>
      </c>
      <c r="E3">
        <v>15601.2</v>
      </c>
    </row>
    <row r="4" spans="1:5" x14ac:dyDescent="0.2">
      <c r="A4">
        <v>2001</v>
      </c>
      <c r="B4">
        <v>542</v>
      </c>
      <c r="C4">
        <v>148</v>
      </c>
      <c r="D4">
        <v>0</v>
      </c>
      <c r="E4">
        <v>16165.5</v>
      </c>
    </row>
    <row r="5" spans="1:5" x14ac:dyDescent="0.2">
      <c r="A5">
        <v>2002</v>
      </c>
      <c r="B5">
        <v>325</v>
      </c>
      <c r="C5">
        <v>123</v>
      </c>
      <c r="D5">
        <v>0</v>
      </c>
      <c r="E5">
        <v>12903.1</v>
      </c>
    </row>
    <row r="6" spans="1:5" x14ac:dyDescent="0.2">
      <c r="A6">
        <v>2003</v>
      </c>
      <c r="B6">
        <v>585</v>
      </c>
      <c r="C6">
        <v>148</v>
      </c>
      <c r="D6">
        <v>0</v>
      </c>
      <c r="E6">
        <v>15920.9</v>
      </c>
    </row>
    <row r="7" spans="1:5" x14ac:dyDescent="0.2">
      <c r="A7">
        <v>2004</v>
      </c>
      <c r="B7">
        <v>612</v>
      </c>
      <c r="C7">
        <v>158</v>
      </c>
      <c r="D7">
        <v>0</v>
      </c>
      <c r="E7">
        <v>13560.2</v>
      </c>
    </row>
    <row r="8" spans="1:5" x14ac:dyDescent="0.2">
      <c r="A8">
        <v>2005</v>
      </c>
      <c r="B8">
        <v>576</v>
      </c>
      <c r="C8">
        <v>107</v>
      </c>
      <c r="D8">
        <v>0</v>
      </c>
      <c r="E8">
        <v>14442.2</v>
      </c>
    </row>
    <row r="9" spans="1:5" x14ac:dyDescent="0.2">
      <c r="A9">
        <v>2006</v>
      </c>
      <c r="B9">
        <v>475</v>
      </c>
      <c r="C9">
        <v>220</v>
      </c>
      <c r="D9">
        <v>37</v>
      </c>
      <c r="E9">
        <v>16424.599999999999</v>
      </c>
    </row>
    <row r="10" spans="1:5" x14ac:dyDescent="0.2">
      <c r="A10">
        <v>2007</v>
      </c>
      <c r="B10">
        <v>172</v>
      </c>
      <c r="C10">
        <v>122</v>
      </c>
      <c r="D10">
        <v>0</v>
      </c>
      <c r="E10">
        <v>11457.2</v>
      </c>
    </row>
    <row r="11" spans="1:5" x14ac:dyDescent="0.2">
      <c r="A11">
        <v>2008</v>
      </c>
      <c r="B11">
        <v>308</v>
      </c>
      <c r="C11">
        <v>180</v>
      </c>
      <c r="D11">
        <v>100</v>
      </c>
      <c r="E11">
        <v>16061.4</v>
      </c>
    </row>
    <row r="12" spans="1:5" x14ac:dyDescent="0.2">
      <c r="A12">
        <v>2009</v>
      </c>
      <c r="B12">
        <v>281</v>
      </c>
      <c r="C12">
        <v>203</v>
      </c>
      <c r="D12">
        <v>80</v>
      </c>
      <c r="E12">
        <v>16130.8</v>
      </c>
    </row>
    <row r="13" spans="1:5" x14ac:dyDescent="0.2">
      <c r="A13">
        <v>2010</v>
      </c>
      <c r="B13">
        <v>407</v>
      </c>
      <c r="C13">
        <v>203</v>
      </c>
      <c r="D13">
        <v>22</v>
      </c>
      <c r="E13">
        <v>4682.3</v>
      </c>
    </row>
    <row r="14" spans="1:5" x14ac:dyDescent="0.2">
      <c r="A14">
        <v>2011</v>
      </c>
      <c r="B14">
        <v>348</v>
      </c>
      <c r="C14">
        <v>158</v>
      </c>
      <c r="D14">
        <v>74</v>
      </c>
      <c r="E14">
        <v>15620.6</v>
      </c>
    </row>
    <row r="15" spans="1:5" x14ac:dyDescent="0.2">
      <c r="A15">
        <v>2012</v>
      </c>
      <c r="B15">
        <v>122</v>
      </c>
      <c r="C15">
        <v>56</v>
      </c>
      <c r="D15">
        <v>0</v>
      </c>
      <c r="E15">
        <v>1631.3</v>
      </c>
    </row>
    <row r="16" spans="1:5" x14ac:dyDescent="0.2">
      <c r="A16">
        <v>2013</v>
      </c>
      <c r="B16">
        <v>701</v>
      </c>
      <c r="C16">
        <v>149</v>
      </c>
      <c r="D16">
        <v>52</v>
      </c>
      <c r="E16">
        <v>15102.4</v>
      </c>
    </row>
    <row r="17" spans="1:5" x14ac:dyDescent="0.2">
      <c r="A17">
        <v>2014</v>
      </c>
      <c r="B17">
        <v>473</v>
      </c>
      <c r="C17">
        <v>122</v>
      </c>
      <c r="D17">
        <v>0</v>
      </c>
      <c r="E17">
        <v>12067.8</v>
      </c>
    </row>
    <row r="18" spans="1:5" x14ac:dyDescent="0.2">
      <c r="A18">
        <v>2015</v>
      </c>
      <c r="B18">
        <v>777</v>
      </c>
      <c r="C18">
        <v>278</v>
      </c>
      <c r="D18">
        <v>0</v>
      </c>
      <c r="E18">
        <v>14454.673333299999</v>
      </c>
    </row>
    <row r="19" spans="1:5" x14ac:dyDescent="0.2">
      <c r="A19">
        <v>2016</v>
      </c>
      <c r="B19">
        <v>598</v>
      </c>
      <c r="C19">
        <v>145</v>
      </c>
      <c r="D19">
        <v>1</v>
      </c>
      <c r="E19">
        <v>15719.8</v>
      </c>
    </row>
    <row r="20" spans="1:5" x14ac:dyDescent="0.2">
      <c r="A20">
        <v>2017</v>
      </c>
      <c r="B20">
        <v>498</v>
      </c>
      <c r="C20">
        <v>128</v>
      </c>
      <c r="D20">
        <v>0</v>
      </c>
      <c r="E20">
        <v>15978.44</v>
      </c>
    </row>
    <row r="21" spans="1:5" x14ac:dyDescent="0.2">
      <c r="A21">
        <v>2018</v>
      </c>
      <c r="B21">
        <v>875</v>
      </c>
      <c r="C21">
        <v>263</v>
      </c>
      <c r="D21">
        <v>0</v>
      </c>
      <c r="E21">
        <v>14547.2</v>
      </c>
    </row>
    <row r="22" spans="1:5" x14ac:dyDescent="0.2">
      <c r="A22">
        <v>2019</v>
      </c>
      <c r="B22" s="7">
        <v>704</v>
      </c>
      <c r="C22" s="7">
        <v>425</v>
      </c>
      <c r="D22">
        <v>0</v>
      </c>
      <c r="E22" s="4">
        <v>14062.26</v>
      </c>
    </row>
    <row r="23" spans="1:5" x14ac:dyDescent="0.2">
      <c r="A23">
        <v>2020</v>
      </c>
      <c r="B23" s="7" t="s">
        <v>19</v>
      </c>
      <c r="C23" s="8" t="s">
        <v>19</v>
      </c>
      <c r="D23" t="s">
        <v>19</v>
      </c>
      <c r="E23" t="s">
        <v>19</v>
      </c>
    </row>
    <row r="24" spans="1:5" x14ac:dyDescent="0.2">
      <c r="A24">
        <v>2021</v>
      </c>
      <c r="B24" s="7">
        <v>223</v>
      </c>
      <c r="C24" s="9">
        <v>195</v>
      </c>
      <c r="D24">
        <v>0</v>
      </c>
      <c r="E24" s="4">
        <v>10225.49</v>
      </c>
    </row>
    <row r="25" spans="1:5" x14ac:dyDescent="0.2">
      <c r="A25">
        <v>2022</v>
      </c>
      <c r="B25" s="7">
        <v>157</v>
      </c>
      <c r="C25" s="9">
        <v>134</v>
      </c>
      <c r="D25">
        <v>0</v>
      </c>
      <c r="E25" s="4">
        <v>10022.76</v>
      </c>
    </row>
    <row r="26" spans="1:5" x14ac:dyDescent="0.2">
      <c r="A26">
        <v>2023</v>
      </c>
      <c r="B26" s="9">
        <v>71</v>
      </c>
      <c r="C26" s="9">
        <v>88</v>
      </c>
      <c r="D26">
        <v>0</v>
      </c>
      <c r="E26" s="6">
        <v>10910</v>
      </c>
    </row>
    <row r="27" spans="1:5" x14ac:dyDescent="0.2">
      <c r="A27">
        <v>2024</v>
      </c>
      <c r="B27" s="9">
        <v>35</v>
      </c>
      <c r="C27" s="9">
        <v>39</v>
      </c>
      <c r="D27">
        <v>0</v>
      </c>
      <c r="E27" s="6">
        <v>10910</v>
      </c>
    </row>
    <row r="28" spans="1:5" x14ac:dyDescent="0.2">
      <c r="A28">
        <v>2025</v>
      </c>
      <c r="B28" s="9">
        <v>110</v>
      </c>
      <c r="C28" s="9">
        <v>79</v>
      </c>
      <c r="D28">
        <v>0</v>
      </c>
      <c r="E28" s="4">
        <v>12332.86</v>
      </c>
    </row>
    <row r="31" spans="1:5" x14ac:dyDescent="0.2">
      <c r="B31">
        <f>AVERAGE(B2:B21)</f>
        <v>476.85</v>
      </c>
      <c r="E31">
        <f>STDEV(E2:E21)</f>
        <v>3961.73778024693</v>
      </c>
    </row>
    <row r="32" spans="1:5" x14ac:dyDescent="0.2">
      <c r="E32">
        <f>AVERAGE(E2:E21)</f>
        <v>13787.072916650577</v>
      </c>
    </row>
    <row r="33" spans="5:5" x14ac:dyDescent="0.2">
      <c r="E33">
        <f>E31/E32*100</f>
        <v>28.73516230890721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JuvAllYrBUTvBRK</vt:lpstr>
      <vt:lpstr>WSR</vt:lpstr>
      <vt:lpstr>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naomi.pryzant</cp:lastModifiedBy>
  <dcterms:created xsi:type="dcterms:W3CDTF">2017-01-17T00:13:18Z</dcterms:created>
  <dcterms:modified xsi:type="dcterms:W3CDTF">2026-01-28T20:02:05Z</dcterms:modified>
</cp:coreProperties>
</file>